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U:\Documents\mireille\ARPCE\DEM\Tableaux de bord\Tableaux de bord DEM\2021\site internet ARPCE\"/>
    </mc:Choice>
  </mc:AlternateContent>
  <xr:revisionPtr revIDLastSave="0" documentId="13_ncr:1_{6665A020-20B8-4202-AF51-12C09D6100A7}" xr6:coauthVersionLast="47" xr6:coauthVersionMax="47" xr10:uidLastSave="{00000000-0000-0000-0000-000000000000}"/>
  <bookViews>
    <workbookView xWindow="-120" yWindow="-120" windowWidth="29040" windowHeight="15840" tabRatio="715" xr2:uid="{00000000-000D-0000-FFFF-FFFF00000000}"/>
  </bookViews>
  <sheets>
    <sheet name="Indicateurs mensuels " sheetId="14" r:id="rId1"/>
    <sheet name="Agents Enrégistrés" sheetId="20" r:id="rId2"/>
    <sheet name="Agents Actifs" sheetId="21" r:id="rId3"/>
    <sheet name="Abonnés Enrégistrés" sheetId="3" r:id="rId4"/>
    <sheet name="Abonnés Actifs" sheetId="15" r:id="rId5"/>
    <sheet name="Revenus" sheetId="9" r:id="rId6"/>
    <sheet name="Feuil1" sheetId="19" state="hidden" r:id="rId7"/>
    <sheet name="Définitions de termes utilisés" sheetId="18" r:id="rId8"/>
  </sheets>
  <calcPr calcId="19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9" l="1"/>
  <c r="B59" i="9" s="1"/>
  <c r="B84" i="9" s="1"/>
  <c r="B107" i="9" s="1"/>
  <c r="B130" i="9" s="1"/>
  <c r="AY7" i="14" l="1"/>
  <c r="AZ7" i="14"/>
  <c r="BA7" i="14"/>
  <c r="BB7" i="14"/>
  <c r="BC7" i="14"/>
  <c r="BD7" i="14"/>
  <c r="BE7" i="14"/>
  <c r="BF7" i="14"/>
  <c r="BG7" i="14"/>
  <c r="BH7" i="14"/>
  <c r="BI7" i="14"/>
  <c r="BJ7" i="14"/>
  <c r="AT7" i="14" l="1"/>
  <c r="AW7" i="14"/>
  <c r="AV7" i="14" l="1"/>
  <c r="AU7" i="14"/>
  <c r="AX7" i="14"/>
  <c r="AS7" i="14" l="1"/>
  <c r="AR7" i="14" l="1"/>
  <c r="AQ7" i="14" l="1"/>
  <c r="AO7" i="14" l="1"/>
  <c r="AP7" i="14"/>
  <c r="B35" i="9" l="1"/>
  <c r="B58" i="9" s="1"/>
  <c r="B83" i="9" s="1"/>
  <c r="B106" i="9" s="1"/>
  <c r="B129" i="9" s="1"/>
  <c r="M11" i="19" l="1"/>
  <c r="U11" i="19" s="1"/>
  <c r="W11" i="19" s="1"/>
  <c r="N11" i="19"/>
  <c r="R11" i="19" s="1"/>
  <c r="O11" i="19"/>
  <c r="S11" i="19" s="1"/>
  <c r="L11" i="19"/>
  <c r="T11" i="19" s="1"/>
  <c r="V11" i="19" s="1"/>
  <c r="H2" i="19"/>
  <c r="G2" i="19"/>
  <c r="D2" i="19"/>
  <c r="C2" i="19"/>
  <c r="Q11" i="19" l="1"/>
  <c r="P11" i="19"/>
  <c r="B34" i="9" l="1"/>
  <c r="B57" i="9" s="1"/>
  <c r="B82" i="9" s="1"/>
  <c r="B105" i="9" s="1"/>
  <c r="B128" i="9" s="1"/>
  <c r="B33" i="9"/>
  <c r="B56" i="9" s="1"/>
  <c r="B81" i="9" s="1"/>
  <c r="B104" i="9" s="1"/>
  <c r="B127" i="9" s="1"/>
  <c r="AM7" i="14" l="1"/>
  <c r="AN7" i="14"/>
  <c r="O129" i="9" l="1"/>
  <c r="O35" i="9"/>
  <c r="O106" i="9"/>
  <c r="O58" i="9"/>
  <c r="O83" i="9"/>
  <c r="O10" i="9" l="1"/>
  <c r="F7" i="14" l="1"/>
  <c r="N7" i="14"/>
  <c r="V7" i="14"/>
  <c r="Z7" i="14"/>
  <c r="AH7" i="14"/>
  <c r="U7" i="14"/>
  <c r="AG7" i="14"/>
  <c r="O7" i="14"/>
  <c r="AA7" i="14"/>
  <c r="AI7" i="14"/>
  <c r="M7" i="14"/>
  <c r="G7" i="14"/>
  <c r="H7" i="14"/>
  <c r="AB7" i="14"/>
  <c r="AJ7" i="14"/>
  <c r="P7" i="14"/>
  <c r="I7" i="14"/>
  <c r="Q7" i="14"/>
  <c r="AC7" i="14"/>
  <c r="AK7" i="14"/>
  <c r="J7" i="14"/>
  <c r="R7" i="14"/>
  <c r="AD7" i="14"/>
  <c r="AL7" i="14"/>
  <c r="K7" i="14"/>
  <c r="AE7" i="14"/>
  <c r="E7" i="14"/>
  <c r="Y7" i="14"/>
  <c r="S7" i="14"/>
  <c r="W7" i="14"/>
  <c r="D7" i="14"/>
  <c r="L7" i="14"/>
  <c r="T7" i="14"/>
  <c r="X7" i="14"/>
  <c r="AF7" i="14"/>
  <c r="O127" i="9" l="1"/>
  <c r="O128" i="9" l="1"/>
  <c r="O56" i="9"/>
  <c r="O82" i="9"/>
  <c r="O104" i="9"/>
  <c r="O57" i="9"/>
  <c r="O33" i="9"/>
  <c r="O105" i="9"/>
  <c r="O81" i="9"/>
  <c r="O34" i="9"/>
  <c r="O9" i="9" l="1"/>
  <c r="O8" i="9"/>
  <c r="E3" i="19" l="1"/>
  <c r="S12" i="19"/>
  <c r="F3" i="19" l="1"/>
  <c r="R12" i="19"/>
  <c r="O12" i="19"/>
  <c r="N14" i="19" l="1"/>
  <c r="M14" i="19"/>
  <c r="U12" i="19" l="1"/>
  <c r="Q14" i="19"/>
  <c r="W13" i="19" s="1"/>
  <c r="U13" i="19"/>
  <c r="D5" i="19"/>
  <c r="H4" i="19" l="1"/>
  <c r="H3" i="19"/>
  <c r="W12" i="19"/>
  <c r="L14" i="19" l="1"/>
  <c r="O13" i="19"/>
  <c r="R13" i="19"/>
  <c r="P14" i="19"/>
  <c r="S13" i="19"/>
  <c r="C5" i="19"/>
  <c r="F4" i="19"/>
  <c r="E4" i="19"/>
  <c r="G4" i="19" l="1"/>
  <c r="G3" i="19"/>
  <c r="F5" i="19"/>
  <c r="E5" i="19"/>
  <c r="T12" i="19"/>
  <c r="R14" i="19"/>
  <c r="O14" i="19"/>
  <c r="V13" i="19"/>
  <c r="V12" i="19"/>
  <c r="S14" i="19"/>
  <c r="T13" i="19"/>
</calcChain>
</file>

<file path=xl/sharedStrings.xml><?xml version="1.0" encoding="utf-8"?>
<sst xmlns="http://schemas.openxmlformats.org/spreadsheetml/2006/main" count="298" uniqueCount="101">
  <si>
    <t>Jan</t>
  </si>
  <si>
    <t>Fév</t>
  </si>
  <si>
    <t>Mar</t>
  </si>
  <si>
    <t>Avr</t>
  </si>
  <si>
    <t>Mai</t>
  </si>
  <si>
    <t>Juin</t>
  </si>
  <si>
    <t>Juil</t>
  </si>
  <si>
    <t>Août</t>
  </si>
  <si>
    <t>Sep</t>
  </si>
  <si>
    <t>Oct</t>
  </si>
  <si>
    <t>Nov</t>
  </si>
  <si>
    <t>Déc</t>
  </si>
  <si>
    <t>Revenus Total  (000)</t>
  </si>
  <si>
    <t>Total ARPU (F CFA)</t>
  </si>
  <si>
    <t>MTN</t>
  </si>
  <si>
    <t>Airtel</t>
  </si>
  <si>
    <t xml:space="preserve">Total </t>
  </si>
  <si>
    <t>Taux de Pénétration</t>
  </si>
  <si>
    <t>Définition des Termes Utilisés</t>
  </si>
  <si>
    <t>Marché</t>
  </si>
  <si>
    <t>Variation en %</t>
  </si>
  <si>
    <t>Opérateurs</t>
  </si>
  <si>
    <t>Variation nette</t>
  </si>
  <si>
    <t>Indicateurs Mensuels Mobile Money</t>
  </si>
  <si>
    <t>Population Totale</t>
  </si>
  <si>
    <t>Abonnés Enregistrés (000)</t>
  </si>
  <si>
    <t>Abonnés Actifs (000)</t>
  </si>
  <si>
    <t>Total Volume de Transactions (000)</t>
  </si>
  <si>
    <t xml:space="preserve">     Volume Dépôt d'Argent (Cash In)</t>
  </si>
  <si>
    <t xml:space="preserve">     Volume Retrait D'Argent (Cash Out) </t>
  </si>
  <si>
    <r>
      <rPr>
        <sz val="11"/>
        <color theme="1"/>
        <rFont val="Calibri"/>
        <family val="2"/>
        <scheme val="minor"/>
      </rPr>
      <t xml:space="preserve">     Volume Envoi d'Argent</t>
    </r>
    <r>
      <rPr>
        <b/>
        <sz val="11"/>
        <color indexed="60"/>
        <rFont val="Calibri"/>
        <family val="2"/>
      </rPr>
      <t xml:space="preserve"> </t>
    </r>
  </si>
  <si>
    <t xml:space="preserve">     Volume Réception d'Argent</t>
  </si>
  <si>
    <t xml:space="preserve">     Volume Paiement des Services</t>
  </si>
  <si>
    <t xml:space="preserve">     Volume Achat Crédit</t>
  </si>
  <si>
    <t xml:space="preserve">    Volume Transfert Banque vers Mobile Money</t>
  </si>
  <si>
    <t xml:space="preserve">    Volume Transfert  Mobile Money vers Banque </t>
  </si>
  <si>
    <t>Valeur Totale des Transactions (000)</t>
  </si>
  <si>
    <t xml:space="preserve">     Valeur Dépôt d'Argent (Cash In)</t>
  </si>
  <si>
    <t xml:space="preserve">     Valeur Retrait D'Argent (Cash Out) </t>
  </si>
  <si>
    <r>
      <rPr>
        <sz val="11"/>
        <color theme="1"/>
        <rFont val="Calibri"/>
        <family val="2"/>
        <scheme val="minor"/>
      </rPr>
      <t xml:space="preserve">     Valeur Envoi d'Argent</t>
    </r>
    <r>
      <rPr>
        <b/>
        <sz val="11"/>
        <color indexed="60"/>
        <rFont val="Calibri"/>
        <family val="2"/>
      </rPr>
      <t xml:space="preserve"> </t>
    </r>
  </si>
  <si>
    <t xml:space="preserve">     Valeur Réception d'Argent</t>
  </si>
  <si>
    <t xml:space="preserve">     Valeur Paiement des Services</t>
  </si>
  <si>
    <t xml:space="preserve">     Valeur Achat Crédit</t>
  </si>
  <si>
    <t xml:space="preserve">    Valeur Transfert Banque vers Mobile Money</t>
  </si>
  <si>
    <t xml:space="preserve">    Valeur Transfert  Mobile Money vers Banque </t>
  </si>
  <si>
    <t>Total Revenus (000)</t>
  </si>
  <si>
    <t xml:space="preserve">     Revenus Dépôt d'Argent (Cash In)</t>
  </si>
  <si>
    <t xml:space="preserve">     Revenus Retrait D'Argent (Cash Out) </t>
  </si>
  <si>
    <r>
      <rPr>
        <sz val="11"/>
        <color theme="1"/>
        <rFont val="Calibri"/>
        <family val="2"/>
        <scheme val="minor"/>
      </rPr>
      <t xml:space="preserve">     Revenus Envoi d'Argent</t>
    </r>
    <r>
      <rPr>
        <b/>
        <sz val="11"/>
        <color indexed="60"/>
        <rFont val="Calibri"/>
        <family val="2"/>
      </rPr>
      <t xml:space="preserve"> </t>
    </r>
  </si>
  <si>
    <t xml:space="preserve">     Revenus Réception d'Argent</t>
  </si>
  <si>
    <t xml:space="preserve">     Revenus Paiement des Services</t>
  </si>
  <si>
    <t xml:space="preserve">     Revenus Achat Crédit</t>
  </si>
  <si>
    <t xml:space="preserve">    Revenus Transfert Banque vers Mobile Money</t>
  </si>
  <si>
    <t xml:space="preserve">    Revenus Transfert  Mobile Money vers Banque </t>
  </si>
  <si>
    <t>ARPU</t>
  </si>
  <si>
    <t xml:space="preserve">    ARPU Dépôt d'Argent (Cash In)</t>
  </si>
  <si>
    <t xml:space="preserve">    ARPU Retrait D'Argent (Cash Out)</t>
  </si>
  <si>
    <t xml:space="preserve">    ARPU Envoi d'Argent </t>
  </si>
  <si>
    <t xml:space="preserve">    ARPU Réception d'Argent</t>
  </si>
  <si>
    <t xml:space="preserve">    ARPU Paiement des Services</t>
  </si>
  <si>
    <t xml:space="preserve">    ARPU Achat Crédit</t>
  </si>
  <si>
    <t xml:space="preserve">    ARPU Transfert Banque vers Mobile Money</t>
  </si>
  <si>
    <t xml:space="preserve">    ARPU Transfert  Mobile Money vers Banque </t>
  </si>
  <si>
    <t>Nombre moyen de transactions/utilisateur</t>
  </si>
  <si>
    <t xml:space="preserve">    Dépôt d'Argent (Cash In)</t>
  </si>
  <si>
    <t xml:space="preserve">    Retrait D'Argent (Cash Out)</t>
  </si>
  <si>
    <t xml:space="preserve">    Envoi d'Argent </t>
  </si>
  <si>
    <t xml:space="preserve">    Réception d'Argent</t>
  </si>
  <si>
    <t xml:space="preserve">    Paiement des Services</t>
  </si>
  <si>
    <t xml:space="preserve">    Achat Crédit</t>
  </si>
  <si>
    <t xml:space="preserve">    Transfert Banque vers Mobile Money</t>
  </si>
  <si>
    <t xml:space="preserve">    Transfert  Mobile Money vers Banque </t>
  </si>
  <si>
    <t>Abonnés Enrégistrés (000)</t>
  </si>
  <si>
    <r>
      <t xml:space="preserve">ARPU (Average Revenue Per User) : </t>
    </r>
    <r>
      <rPr>
        <sz val="12"/>
        <color theme="1"/>
        <rFont val="Calibri"/>
        <family val="2"/>
        <scheme val="minor"/>
      </rPr>
      <t>c’est le revenu mensuel moyen pondéré qu’un abonné génère à son opérateur. En d’autres termes, c’est la moyenne des dépenses mensuelles que les abonnés consacrent aux aux transactions Mobile Money.</t>
    </r>
  </si>
  <si>
    <r>
      <t xml:space="preserve">Abonnés actifs : </t>
    </r>
    <r>
      <rPr>
        <sz val="12"/>
        <color theme="1"/>
        <rFont val="Calibri"/>
        <family val="2"/>
        <scheme val="minor"/>
      </rPr>
      <t>nombre total d'abonnés qui ont effectué au moins une transaction au cours des 30 derniers jours</t>
    </r>
  </si>
  <si>
    <r>
      <t xml:space="preserve">Abonnés Enrégistrés : </t>
    </r>
    <r>
      <rPr>
        <sz val="12"/>
        <color theme="1"/>
        <rFont val="Calibri"/>
        <family val="2"/>
        <scheme val="minor"/>
      </rPr>
      <t>nombre total d'abonnés ayant un compte Mobile Money ouvert chez un opérateur.</t>
    </r>
  </si>
  <si>
    <r>
      <t xml:space="preserve">Parts de marché : </t>
    </r>
    <r>
      <rPr>
        <sz val="12"/>
        <color theme="1"/>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</si>
  <si>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Transfert d'argent: </t>
    </r>
    <r>
      <rPr>
        <sz val="12"/>
        <rFont val="Calibri"/>
        <family val="2"/>
        <scheme val="minor"/>
      </rPr>
      <t>le transfert d'argent est une opération de crédit dans le compte de monnaie électronique, résultant du débit d'un autre compte de monnaie électronique.</t>
    </r>
  </si>
  <si>
    <r>
      <t xml:space="preserve">Retrait d'argent : </t>
    </r>
    <r>
      <rPr>
        <sz val="12"/>
        <color theme="1"/>
        <rFont val="Calibri"/>
        <family val="2"/>
        <scheme val="minor"/>
      </rPr>
      <t xml:space="preserve"> Le retrait automates renvoie à une opération de retraits d’espèces des porteurs effectués sur les automates</t>
    </r>
  </si>
  <si>
    <r>
      <t xml:space="preserve">Paiement de services : </t>
    </r>
    <r>
      <rPr>
        <sz val="12"/>
        <color theme="1"/>
        <rFont val="Calibri"/>
        <family val="2"/>
        <scheme val="minor"/>
      </rPr>
      <t>le paiement en monnaie électronique consiste en une opération effectuée auprès de commerçants, y compris les règlements de facture</t>
    </r>
  </si>
  <si>
    <r>
      <t xml:space="preserve">Retrait d'argent :  </t>
    </r>
    <r>
      <rPr>
        <sz val="12"/>
        <color theme="1"/>
        <rFont val="Calibri"/>
        <family val="2"/>
        <scheme val="minor"/>
      </rPr>
      <t>le retrait automates renvoie à une opération de retraits d’espèces des porteurs effectués sur les automates</t>
    </r>
  </si>
  <si>
    <r>
      <rPr>
        <b/>
        <sz val="12"/>
        <color theme="1"/>
        <rFont val="Calibri"/>
        <family val="2"/>
        <scheme val="minor"/>
      </rPr>
      <t>Dépôt d'argent</t>
    </r>
    <r>
      <rPr>
        <sz val="12"/>
        <color theme="1"/>
        <rFont val="Calibri"/>
        <family val="2"/>
        <scheme val="minor"/>
      </rPr>
      <t xml:space="preserve"> : l'opération qui consiste pour un abonné actif de déposer de l'argent sur son compte Mobile Money.</t>
    </r>
  </si>
  <si>
    <r>
      <rPr>
        <b/>
        <sz val="12"/>
        <color theme="1"/>
        <rFont val="Calibri"/>
        <family val="2"/>
        <scheme val="minor"/>
      </rPr>
      <t>Revenu</t>
    </r>
    <r>
      <rPr>
        <sz val="12"/>
        <color theme="1"/>
        <rFont val="Calibri"/>
        <family val="2"/>
        <scheme val="minor"/>
      </rPr>
      <t xml:space="preserve"> : ce sont des commissions perçues par les opérateurs lors des tansactions de retrait, envoi d'argent et des paiemenst 
de services ainsi que des achats de crédits et bundles.</t>
    </r>
  </si>
  <si>
    <t>Indicateurs Mensuels du Marché de Mobile Money</t>
  </si>
  <si>
    <t>Nombre d'abonnés Actifs (000)</t>
  </si>
  <si>
    <t>Revenus Retrait d'argent (000)</t>
  </si>
  <si>
    <t>Revenus Envoi d'argent (000)</t>
  </si>
  <si>
    <t>Revenus Paiement des services (000)</t>
  </si>
  <si>
    <t>Revenus Achats de crédits &amp; bundles (000)</t>
  </si>
  <si>
    <t>Revenus Transferts Mobile Money vers Banques (000)</t>
  </si>
  <si>
    <t>Nombre d'abonnés Enrégistrés &amp; Actifs (000)</t>
  </si>
  <si>
    <t>Abonnés enrégistrés</t>
  </si>
  <si>
    <t>Abonnés Actifs</t>
  </si>
  <si>
    <t>Parts des marchés Abonnés Enrégistrés</t>
  </si>
  <si>
    <t>Parts des marchés Abonnés Actifs</t>
  </si>
  <si>
    <t>Agents Enrégistrés (000)</t>
  </si>
  <si>
    <t>Agents Actifs (000)</t>
  </si>
  <si>
    <t>Agents Actifs (000) et Parts de Marché des Opérateurs (Année 2020)</t>
  </si>
  <si>
    <t>Agents Enrégistrés (000) et Parts de Marché des Opérateurs (Année 2021)</t>
  </si>
  <si>
    <t>Abonnés Enrégistrés (000) et Parts de Marché des Opérateurs (Année 2021)</t>
  </si>
  <si>
    <t>Abonnés Actifs (000) et Parts de Marché des Opérateurs (Année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</si>
</sst>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 _F_-;\-* #,##0.00\ _F_-;_-* &quot;-&quot;??\ _F_-;_-@_-"/>
    <numFmt numFmtId="166" formatCode="0.0%"/>
    <numFmt numFmtId="167" formatCode="[$-40C]mmm\-yy;@"/>
    <numFmt numFmtId="168" formatCode="_-* #,##0\ _€_-;\-* #,##0\ _€_-;_-* &quot;-&quot;??\ _€_-;_-@_-"/>
    <numFmt numFmtId="169" formatCode="_-* #,##0_-;\-* #,##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2"/>
      <color rgb="FFFFC000"/>
      <name val="Calibri"/>
      <family val="2"/>
      <scheme val="minor"/>
    </font>
    <font>
      <b/>
      <sz val="12"/>
      <name val="Calibri"/>
      <family val="2"/>
      <scheme val="minor"/>
    </font>
    <font>
      <sz val="12"/>
      <name val="Calibri"/>
      <family val="2"/>
      <scheme val="minor"/>
    </font>
    <font>
      <b/>
      <sz val="16"/>
      <color rgb="FFC00000"/>
      <name val="Calibri"/>
      <family val="2"/>
      <scheme val="minor"/>
    </font>
    <font>
      <b/>
      <sz val="16"/>
      <name val="Calibri"/>
      <family val="2"/>
      <scheme val="minor"/>
    </font>
    <font>
      <b/>
      <sz val="11"/>
      <color indexed="60"/>
      <name val="Calibri"/>
      <family val="2"/>
    </font>
    <font>
      <sz val="9"/>
      <color theme="1"/>
      <name val="Calibri"/>
      <family val="2"/>
      <scheme val="minor"/>
    </font>
    <font>
      <b/>
      <sz val="12"/>
      <color rgb="FF7030A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0.14999847407452621"/>
        <bgColor indexed="64"/>
      </patternFill>
    </fill>
  </fills>
  <borders count="22">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ck">
        <color indexed="9"/>
      </right>
      <top/>
      <bottom style="thick">
        <color indexed="9"/>
      </bottom>
      <diagonal/>
    </border>
    <border>
      <left/>
      <right style="thick">
        <color indexed="9"/>
      </right>
      <top/>
      <bottom style="thick">
        <color indexed="9"/>
      </bottom>
      <diagonal/>
    </border>
    <border>
      <left style="thin">
        <color indexed="64"/>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style="thick">
        <color indexed="9"/>
      </right>
      <top style="thick">
        <color indexed="9"/>
      </top>
      <bottom/>
      <diagonal/>
    </border>
    <border>
      <left/>
      <right style="thick">
        <color indexed="9"/>
      </right>
      <top style="thick">
        <color indexed="9"/>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13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0" fillId="2" borderId="0" xfId="0" applyFill="1" applyBorder="1" applyAlignment="1">
      <alignment horizontal="left" indent="1"/>
    </xf>
    <xf numFmtId="0" fontId="12" fillId="2" borderId="0" xfId="0" applyFont="1" applyFill="1" applyAlignment="1"/>
    <xf numFmtId="0" fontId="0" fillId="2" borderId="0" xfId="0" applyFill="1" applyAlignment="1">
      <alignment vertical="top"/>
    </xf>
    <xf numFmtId="0" fontId="14" fillId="2" borderId="0" xfId="0" applyFont="1" applyFill="1" applyAlignment="1">
      <alignment vertical="top" wrapText="1"/>
    </xf>
    <xf numFmtId="10" fontId="2" fillId="2" borderId="0" xfId="9" applyNumberFormat="1" applyFont="1" applyFill="1" applyBorder="1"/>
    <xf numFmtId="0" fontId="16" fillId="2" borderId="0" xfId="0" applyFont="1" applyFill="1"/>
    <xf numFmtId="0" fontId="11"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10" fontId="2" fillId="2" borderId="9" xfId="9" applyNumberFormat="1" applyFont="1" applyFill="1" applyBorder="1" applyAlignment="1">
      <alignment vertical="center"/>
    </xf>
    <xf numFmtId="3" fontId="0" fillId="2" borderId="9"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10" fontId="2" fillId="5" borderId="9" xfId="9" applyNumberFormat="1" applyFont="1" applyFill="1" applyBorder="1" applyAlignment="1">
      <alignment vertical="center"/>
    </xf>
    <xf numFmtId="0" fontId="11" fillId="2" borderId="9" xfId="0" applyFont="1" applyFill="1" applyBorder="1" applyAlignment="1">
      <alignment horizontal="center" vertical="center" wrapText="1"/>
    </xf>
    <xf numFmtId="0" fontId="0" fillId="0" borderId="0" xfId="0" applyFill="1"/>
    <xf numFmtId="0" fontId="0" fillId="0" borderId="0" xfId="0" applyBorder="1"/>
    <xf numFmtId="166" fontId="0" fillId="0" borderId="0" xfId="9" applyNumberFormat="1" applyFont="1"/>
    <xf numFmtId="0" fontId="0" fillId="0" borderId="5" xfId="0" applyFill="1" applyBorder="1"/>
    <xf numFmtId="0" fontId="21" fillId="0" borderId="5" xfId="0" applyFont="1" applyFill="1" applyBorder="1"/>
    <xf numFmtId="167" fontId="0" fillId="0" borderId="5" xfId="0" applyNumberFormat="1" applyBorder="1"/>
    <xf numFmtId="0" fontId="0" fillId="0" borderId="5" xfId="0" applyBorder="1"/>
    <xf numFmtId="0" fontId="2" fillId="2" borderId="1" xfId="0" applyFont="1" applyFill="1" applyBorder="1" applyAlignment="1">
      <alignment horizontal="right"/>
    </xf>
    <xf numFmtId="0" fontId="2" fillId="2" borderId="1" xfId="0" applyFont="1" applyFill="1" applyBorder="1" applyAlignment="1">
      <alignment horizontal="left"/>
    </xf>
    <xf numFmtId="3" fontId="2" fillId="2" borderId="6" xfId="0" applyNumberFormat="1" applyFont="1" applyFill="1" applyBorder="1" applyAlignment="1">
      <alignment horizontal="right"/>
    </xf>
    <xf numFmtId="0" fontId="0" fillId="0" borderId="0" xfId="0" applyFont="1" applyFill="1" applyBorder="1"/>
    <xf numFmtId="0" fontId="0" fillId="2" borderId="0" xfId="0" applyFont="1" applyFill="1" applyBorder="1" applyAlignment="1">
      <alignment horizontal="left" indent="5"/>
    </xf>
    <xf numFmtId="168" fontId="1" fillId="0" borderId="10" xfId="11" applyNumberFormat="1" applyFont="1" applyBorder="1"/>
    <xf numFmtId="168" fontId="1" fillId="0" borderId="0" xfId="11" applyNumberFormat="1" applyFont="1" applyBorder="1"/>
    <xf numFmtId="3" fontId="0" fillId="2" borderId="0" xfId="0" applyNumberFormat="1" applyFill="1" applyAlignment="1">
      <alignment horizontal="right"/>
    </xf>
    <xf numFmtId="0" fontId="0" fillId="0" borderId="0" xfId="0" applyFont="1" applyBorder="1"/>
    <xf numFmtId="0" fontId="0" fillId="0" borderId="0" xfId="0" applyFont="1" applyFill="1"/>
    <xf numFmtId="0" fontId="0" fillId="0" borderId="0" xfId="0" applyFont="1"/>
    <xf numFmtId="0" fontId="2" fillId="2" borderId="1" xfId="0" applyFont="1" applyFill="1" applyBorder="1"/>
    <xf numFmtId="166" fontId="2" fillId="2" borderId="6" xfId="9" applyNumberFormat="1" applyFont="1" applyFill="1" applyBorder="1"/>
    <xf numFmtId="166" fontId="2" fillId="2" borderId="1" xfId="9" applyNumberFormat="1" applyFont="1" applyFill="1" applyBorder="1"/>
    <xf numFmtId="0" fontId="2" fillId="0" borderId="1" xfId="0" applyFont="1" applyFill="1" applyBorder="1"/>
    <xf numFmtId="0" fontId="2" fillId="8" borderId="1" xfId="0" applyFont="1" applyFill="1" applyBorder="1"/>
    <xf numFmtId="168" fontId="2" fillId="8" borderId="6" xfId="11" applyNumberFormat="1" applyFont="1" applyFill="1" applyBorder="1"/>
    <xf numFmtId="168" fontId="2" fillId="8" borderId="1" xfId="11" applyNumberFormat="1" applyFont="1" applyFill="1" applyBorder="1"/>
    <xf numFmtId="3" fontId="2" fillId="8" borderId="1" xfId="0" applyNumberFormat="1" applyFont="1" applyFill="1" applyBorder="1" applyAlignment="1">
      <alignment horizontal="right"/>
    </xf>
    <xf numFmtId="3" fontId="4" fillId="0" borderId="11" xfId="6" applyNumberFormat="1" applyFont="1" applyFill="1" applyBorder="1"/>
    <xf numFmtId="3" fontId="4" fillId="0" borderId="12" xfId="6" applyNumberFormat="1" applyFont="1" applyFill="1" applyBorder="1"/>
    <xf numFmtId="3" fontId="4" fillId="0" borderId="13" xfId="6" applyNumberFormat="1" applyFont="1" applyFill="1" applyBorder="1"/>
    <xf numFmtId="3" fontId="4" fillId="0" borderId="14" xfId="6" applyNumberFormat="1" applyFont="1" applyFill="1" applyBorder="1"/>
    <xf numFmtId="0" fontId="2" fillId="2" borderId="0" xfId="0" applyFont="1" applyFill="1" applyBorder="1" applyAlignment="1">
      <alignment horizontal="left" indent="1"/>
    </xf>
    <xf numFmtId="0" fontId="0" fillId="2" borderId="0" xfId="0" applyFont="1" applyFill="1" applyBorder="1" applyAlignment="1">
      <alignment horizontal="left" indent="1"/>
    </xf>
    <xf numFmtId="3" fontId="4" fillId="0" borderId="15" xfId="6" applyNumberFormat="1" applyFont="1" applyFill="1" applyBorder="1"/>
    <xf numFmtId="3" fontId="4" fillId="0" borderId="16" xfId="6" applyNumberFormat="1" applyFont="1" applyFill="1" applyBorder="1"/>
    <xf numFmtId="0" fontId="23" fillId="2" borderId="0" xfId="0" applyFont="1" applyFill="1" applyBorder="1" applyAlignment="1">
      <alignment horizontal="left" indent="15"/>
    </xf>
    <xf numFmtId="168" fontId="0" fillId="0" borderId="10" xfId="11" applyNumberFormat="1" applyFont="1" applyBorder="1"/>
    <xf numFmtId="9" fontId="23" fillId="2" borderId="0" xfId="9" applyNumberFormat="1" applyFont="1" applyFill="1"/>
    <xf numFmtId="0" fontId="2" fillId="0" borderId="1" xfId="0" applyFont="1" applyBorder="1"/>
    <xf numFmtId="0" fontId="24" fillId="2" borderId="1" xfId="0" applyFont="1" applyFill="1" applyBorder="1"/>
    <xf numFmtId="164" fontId="2" fillId="2" borderId="6" xfId="0" applyNumberFormat="1" applyFont="1" applyFill="1" applyBorder="1"/>
    <xf numFmtId="164" fontId="2" fillId="2" borderId="1" xfId="0" applyNumberFormat="1" applyFont="1" applyFill="1" applyBorder="1"/>
    <xf numFmtId="164" fontId="0" fillId="2" borderId="10" xfId="0" applyNumberFormat="1" applyFill="1" applyBorder="1"/>
    <xf numFmtId="164" fontId="0" fillId="2" borderId="0" xfId="0" applyNumberFormat="1" applyFill="1"/>
    <xf numFmtId="0" fontId="0" fillId="0" borderId="10" xfId="0" applyBorder="1"/>
    <xf numFmtId="0" fontId="11" fillId="2" borderId="7" xfId="0" applyFont="1" applyFill="1" applyBorder="1" applyAlignment="1">
      <alignment horizontal="center" vertical="center" wrapText="1"/>
    </xf>
    <xf numFmtId="10" fontId="2" fillId="2" borderId="7" xfId="9" applyNumberFormat="1" applyFont="1" applyFill="1" applyBorder="1" applyAlignment="1">
      <alignment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3" fontId="0" fillId="2" borderId="19" xfId="0" applyNumberFormat="1" applyFont="1" applyFill="1" applyBorder="1" applyAlignment="1">
      <alignment horizontal="center" vertical="center"/>
    </xf>
    <xf numFmtId="10" fontId="2" fillId="2" borderId="20" xfId="9" applyNumberFormat="1" applyFont="1" applyFill="1" applyBorder="1" applyAlignment="1">
      <alignment vertical="center"/>
    </xf>
    <xf numFmtId="3" fontId="2" fillId="9" borderId="19" xfId="0" applyNumberFormat="1" applyFont="1" applyFill="1" applyBorder="1" applyAlignment="1">
      <alignment horizontal="center" vertical="center"/>
    </xf>
    <xf numFmtId="3" fontId="2" fillId="9" borderId="9" xfId="0" applyNumberFormat="1" applyFont="1" applyFill="1" applyBorder="1" applyAlignment="1">
      <alignment horizontal="center" vertical="center"/>
    </xf>
    <xf numFmtId="10" fontId="2" fillId="9" borderId="20" xfId="9" applyNumberFormat="1" applyFont="1" applyFill="1" applyBorder="1" applyAlignment="1">
      <alignment vertical="center"/>
    </xf>
    <xf numFmtId="167" fontId="0" fillId="7" borderId="0" xfId="0" applyNumberFormat="1" applyFill="1" applyBorder="1"/>
    <xf numFmtId="3" fontId="2" fillId="2" borderId="5" xfId="0" applyNumberFormat="1" applyFont="1" applyFill="1" applyBorder="1" applyAlignment="1">
      <alignment horizontal="right"/>
    </xf>
    <xf numFmtId="164" fontId="0" fillId="2" borderId="0" xfId="0" applyNumberFormat="1" applyFont="1" applyFill="1" applyBorder="1" applyAlignment="1">
      <alignment horizontal="right"/>
    </xf>
    <xf numFmtId="164" fontId="0" fillId="2" borderId="0" xfId="0" applyNumberFormat="1" applyFont="1" applyFill="1" applyBorder="1"/>
    <xf numFmtId="166" fontId="23" fillId="2" borderId="0" xfId="9" applyNumberFormat="1" applyFont="1" applyFill="1"/>
    <xf numFmtId="166" fontId="0" fillId="2" borderId="0" xfId="9" applyNumberFormat="1" applyFont="1" applyFill="1" applyBorder="1" applyAlignment="1">
      <alignment horizontal="right"/>
    </xf>
    <xf numFmtId="0" fontId="14" fillId="2" borderId="0" xfId="0" applyFont="1" applyFill="1" applyAlignment="1">
      <alignment horizontal="left" vertical="top" wrapText="1"/>
    </xf>
    <xf numFmtId="0" fontId="13" fillId="2" borderId="0" xfId="0" applyFont="1" applyFill="1" applyAlignment="1">
      <alignment horizontal="left"/>
    </xf>
    <xf numFmtId="169" fontId="4" fillId="0" borderId="16" xfId="11" applyNumberFormat="1" applyFont="1" applyFill="1" applyBorder="1"/>
    <xf numFmtId="43" fontId="4" fillId="0" borderId="14" xfId="11" applyFont="1" applyFill="1" applyBorder="1"/>
    <xf numFmtId="43" fontId="4" fillId="0" borderId="12" xfId="11" applyFont="1" applyFill="1" applyBorder="1"/>
    <xf numFmtId="169" fontId="0" fillId="2" borderId="0" xfId="11" applyNumberFormat="1" applyFont="1" applyFill="1"/>
    <xf numFmtId="0" fontId="20" fillId="6"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0" fillId="4" borderId="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1" fillId="9" borderId="6"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8" fillId="9" borderId="6" xfId="0" applyFont="1" applyFill="1" applyBorder="1" applyAlignment="1">
      <alignment horizontal="left" vertical="center"/>
    </xf>
    <xf numFmtId="0" fontId="18" fillId="9" borderId="1" xfId="0" applyFont="1" applyFill="1" applyBorder="1" applyAlignment="1">
      <alignment horizontal="left" vertical="center"/>
    </xf>
    <xf numFmtId="0" fontId="11" fillId="9" borderId="17"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7" fillId="2" borderId="6" xfId="0" applyFont="1" applyFill="1" applyBorder="1" applyAlignment="1">
      <alignment horizontal="left" vertical="center"/>
    </xf>
    <xf numFmtId="0" fontId="17"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left" vertical="center"/>
    </xf>
    <xf numFmtId="0" fontId="11" fillId="9" borderId="7" xfId="0" applyFont="1" applyFill="1" applyBorder="1" applyAlignment="1">
      <alignment horizontal="center" vertical="center" wrapText="1"/>
    </xf>
    <xf numFmtId="0" fontId="0" fillId="2" borderId="0" xfId="0" applyFill="1" applyAlignment="1">
      <alignment horizont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7" xfId="0" applyFont="1" applyFill="1" applyBorder="1" applyAlignment="1">
      <alignment horizontal="center" vertical="center"/>
    </xf>
    <xf numFmtId="0" fontId="14" fillId="2" borderId="0" xfId="0" applyFont="1" applyFill="1" applyAlignment="1">
      <alignment horizontal="left" vertical="top" wrapText="1"/>
    </xf>
    <xf numFmtId="0" fontId="18" fillId="2" borderId="0" xfId="0" applyFont="1" applyFill="1" applyAlignment="1">
      <alignment horizontal="left" vertical="top" wrapText="1"/>
    </xf>
    <xf numFmtId="0" fontId="13" fillId="2" borderId="0" xfId="0" applyFont="1" applyFill="1" applyAlignment="1">
      <alignment horizontal="left"/>
    </xf>
    <xf numFmtId="0" fontId="13" fillId="2" borderId="0" xfId="0" applyFont="1" applyFill="1" applyAlignment="1">
      <alignment horizontal="left" wrapText="1"/>
    </xf>
  </cellXfs>
  <cellStyles count="12">
    <cellStyle name="Comma 2" xfId="3" xr:uid="{00000000-0005-0000-0000-000000000000}"/>
    <cellStyle name="Legal 8½ x 14 in 10" xfId="10" xr:uid="{00000000-0005-0000-0000-000001000000}"/>
    <cellStyle name="Milliers" xfId="11" builtinId="3"/>
    <cellStyle name="Normal" xfId="0" builtinId="0"/>
    <cellStyle name="Normal 2" xfId="1" xr:uid="{00000000-0005-0000-0000-000004000000}"/>
    <cellStyle name="Normal 2 2" xfId="4" xr:uid="{00000000-0005-0000-0000-000005000000}"/>
    <cellStyle name="Normal 3" xfId="2" xr:uid="{00000000-0005-0000-0000-000006000000}"/>
    <cellStyle name="Percent 2" xfId="6" xr:uid="{00000000-0005-0000-0000-000007000000}"/>
    <cellStyle name="Percent 3" xfId="7" xr:uid="{00000000-0005-0000-0000-000008000000}"/>
    <cellStyle name="Percent 4" xfId="5" xr:uid="{00000000-0005-0000-0000-000009000000}"/>
    <cellStyle name="Pourcentage" xfId="9" builtinId="5"/>
    <cellStyle name="Pourcentage 2" xfId="8" xr:uid="{00000000-0005-0000-0000-00000B000000}"/>
  </cellStyles>
  <dxfs count="10">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s>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'Agents Enrégistrés'!$B$34</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0-4965-98A0-8210E3D56F8C}"/>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0-4965-98A0-8210E3D56F8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Enrégistrés'!$C$30:$M$30</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Enrégistrés'!$C$34:$M$34</c:f>
              <c:numCache>
                <c:formatCode>0.0%</c:formatCode>
                <c:ptCount val="11"/>
                <c:pt idx="0">
                  <c:v>0.52817731667059642</c:v>
                </c:pt>
                <c:pt idx="1">
                  <c:v>0.5215517829140246</c:v>
                </c:pt>
                <c:pt idx="2">
                  <c:v>0.5185185185185186</c:v>
                </c:pt>
                <c:pt idx="3">
                  <c:v>0.51886283674465195</c:v>
                </c:pt>
                <c:pt idx="4">
                  <c:v>0.51881760817307687</c:v>
                </c:pt>
                <c:pt idx="5">
                  <c:v>0.51365216349035114</c:v>
                </c:pt>
                <c:pt idx="6">
                  <c:v>0.50196969523961765</c:v>
                </c:pt>
                <c:pt idx="7">
                  <c:v>0.49355711016958426</c:v>
                </c:pt>
                <c:pt idx="8">
                  <c:v>0.47032197805581499</c:v>
                </c:pt>
                <c:pt idx="9">
                  <c:v>0.47418615314076107</c:v>
                </c:pt>
                <c:pt idx="10">
                  <c:v>0.46789700411200319</c:v>
                </c:pt>
              </c:numCache>
            </c:numRef>
          </c:val>
          <c:smooth val="0"/>
          <c:extLst>
            <c:ext xmlns:c16="http://schemas.microsoft.com/office/drawing/2014/chart" uri="{C3380CC4-5D6E-409C-BE32-E72D297353CC}">
              <c16:uniqueId val="{00000001-4B65-40CA-977D-D501796D16B2}"/>
            </c:ext>
          </c:extLst>
        </c:ser>
        <c:ser>
          <c:idx val="1"/>
          <c:order val="1"/>
          <c:tx>
            <c:strRef>
              <c:f>'Agents Enrégistrés'!$B$35</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Enrégistrés'!$C$30:$M$30</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Enrégistrés'!$C$35:$M$35</c:f>
              <c:numCache>
                <c:formatCode>0.0%</c:formatCode>
                <c:ptCount val="11"/>
                <c:pt idx="0">
                  <c:v>0.47182268332940341</c:v>
                </c:pt>
                <c:pt idx="1">
                  <c:v>0.47844821708597529</c:v>
                </c:pt>
                <c:pt idx="2">
                  <c:v>0.48148148148148151</c:v>
                </c:pt>
                <c:pt idx="3">
                  <c:v>0.48113716325534811</c:v>
                </c:pt>
                <c:pt idx="4">
                  <c:v>0.48118239182692307</c:v>
                </c:pt>
                <c:pt idx="5">
                  <c:v>0.4863478365096488</c:v>
                </c:pt>
                <c:pt idx="6">
                  <c:v>0.49803030476038229</c:v>
                </c:pt>
                <c:pt idx="7">
                  <c:v>0.50644288983041563</c:v>
                </c:pt>
                <c:pt idx="8">
                  <c:v>0.52967802194418501</c:v>
                </c:pt>
                <c:pt idx="9">
                  <c:v>0.52581384685923882</c:v>
                </c:pt>
                <c:pt idx="10">
                  <c:v>0.53210299588799692</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91664"/>
        <c:axId val="-1303897648"/>
      </c:lineChart>
      <c:catAx>
        <c:axId val="-1303891664"/>
        <c:scaling>
          <c:orientation val="minMax"/>
        </c:scaling>
        <c:delete val="0"/>
        <c:axPos val="b"/>
        <c:majorGridlines/>
        <c:numFmt formatCode="General" sourceLinked="1"/>
        <c:majorTickMark val="none"/>
        <c:minorTickMark val="none"/>
        <c:tickLblPos val="nextTo"/>
        <c:crossAx val="-1303897648"/>
        <c:crosses val="autoZero"/>
        <c:auto val="1"/>
        <c:lblAlgn val="ctr"/>
        <c:lblOffset val="100"/>
        <c:noMultiLvlLbl val="0"/>
      </c:catAx>
      <c:valAx>
        <c:axId val="-1303897648"/>
        <c:scaling>
          <c:orientation val="minMax"/>
        </c:scaling>
        <c:delete val="0"/>
        <c:axPos val="l"/>
        <c:numFmt formatCode="0.0%" sourceLinked="1"/>
        <c:majorTickMark val="none"/>
        <c:minorTickMark val="none"/>
        <c:tickLblPos val="nextTo"/>
        <c:crossAx val="-1303891664"/>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'Agents Enrégistrés'!$B$9</c:f>
              <c:strCache>
                <c:ptCount val="1"/>
                <c:pt idx="0">
                  <c:v>2019</c:v>
                </c:pt>
              </c:strCache>
            </c:strRef>
          </c:tx>
          <c:spPr>
            <a:ln w="22225"/>
          </c:spPr>
          <c:marker>
            <c:symbol val="diamond"/>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Enrégistrés'!$C$9:$N$9</c:f>
              <c:numCache>
                <c:formatCode>_(* #\ ##0_);_(* \(#\ ##0\);_(* "-"_);_(@_)</c:formatCode>
                <c:ptCount val="12"/>
                <c:pt idx="0">
                  <c:v>0</c:v>
                </c:pt>
                <c:pt idx="1">
                  <c:v>0</c:v>
                </c:pt>
                <c:pt idx="2">
                  <c:v>0</c:v>
                </c:pt>
                <c:pt idx="3">
                  <c:v>0</c:v>
                </c:pt>
                <c:pt idx="4">
                  <c:v>7.3460000000000001</c:v>
                </c:pt>
                <c:pt idx="5">
                  <c:v>8.593</c:v>
                </c:pt>
                <c:pt idx="6">
                  <c:v>9.9239999999999995</c:v>
                </c:pt>
                <c:pt idx="7">
                  <c:v>10.909000000000001</c:v>
                </c:pt>
                <c:pt idx="8">
                  <c:v>12.565</c:v>
                </c:pt>
                <c:pt idx="9">
                  <c:v>12.186</c:v>
                </c:pt>
                <c:pt idx="10">
                  <c:v>12.978</c:v>
                </c:pt>
                <c:pt idx="11">
                  <c:v>14.191000000000001</c:v>
                </c:pt>
              </c:numCache>
            </c:numRef>
          </c:val>
          <c:smooth val="0"/>
          <c:extLst>
            <c:ext xmlns:c16="http://schemas.microsoft.com/office/drawing/2014/chart" uri="{C3380CC4-5D6E-409C-BE32-E72D297353CC}">
              <c16:uniqueId val="{00000000-07B5-4156-B9D5-25A3208C8417}"/>
            </c:ext>
          </c:extLst>
        </c:ser>
        <c:ser>
          <c:idx val="1"/>
          <c:order val="1"/>
          <c:tx>
            <c:strRef>
              <c:f>'Agents Enrégistrés'!$B$10</c:f>
              <c:strCache>
                <c:ptCount val="1"/>
                <c:pt idx="0">
                  <c:v>2020</c:v>
                </c:pt>
              </c:strCache>
            </c:strRef>
          </c:tx>
          <c:spPr>
            <a:ln w="22225"/>
          </c:spPr>
          <c:marker>
            <c:symbol val="squar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Enrégistrés'!$C$10:$N$10</c:f>
              <c:numCache>
                <c:formatCode>_(* #\ ##0_);_(* \(#\ ##0\);_(* "-"_);_(@_)</c:formatCode>
                <c:ptCount val="12"/>
                <c:pt idx="0">
                  <c:v>44.207000000000001</c:v>
                </c:pt>
                <c:pt idx="1">
                  <c:v>44.150999999999996</c:v>
                </c:pt>
                <c:pt idx="2">
                  <c:v>47.903999999999996</c:v>
                </c:pt>
                <c:pt idx="3">
                  <c:v>48.506999999999998</c:v>
                </c:pt>
                <c:pt idx="4">
                  <c:v>49.801000000000002</c:v>
                </c:pt>
                <c:pt idx="5">
                  <c:v>52.561000000000007</c:v>
                </c:pt>
                <c:pt idx="6">
                  <c:v>55.667999999999999</c:v>
                </c:pt>
                <c:pt idx="7">
                  <c:v>58.707999999999998</c:v>
                </c:pt>
                <c:pt idx="8">
                  <c:v>61.454000000000008</c:v>
                </c:pt>
                <c:pt idx="9">
                  <c:v>64.381</c:v>
                </c:pt>
                <c:pt idx="10">
                  <c:v>66.391999999999996</c:v>
                </c:pt>
                <c:pt idx="11">
                  <c:v>74.932000000000002</c:v>
                </c:pt>
              </c:numCache>
            </c:numRef>
          </c:val>
          <c:smooth val="0"/>
          <c:extLst>
            <c:ext xmlns:c16="http://schemas.microsoft.com/office/drawing/2014/chart" uri="{C3380CC4-5D6E-409C-BE32-E72D297353CC}">
              <c16:uniqueId val="{00000001-07B5-4156-B9D5-25A3208C8417}"/>
            </c:ext>
          </c:extLst>
        </c:ser>
        <c:ser>
          <c:idx val="2"/>
          <c:order val="2"/>
          <c:tx>
            <c:strRef>
              <c:f>'Agents Enrégistrés'!$B$11</c:f>
              <c:strCache>
                <c:ptCount val="1"/>
                <c:pt idx="0">
                  <c:v>2021</c:v>
                </c:pt>
              </c:strCache>
            </c:strRef>
          </c:tx>
          <c:spPr>
            <a:ln w="22225"/>
          </c:spPr>
          <c:marker>
            <c:symbol val="triangl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Enrégistrés'!$C$11:$N$11</c:f>
              <c:numCache>
                <c:formatCode>_(* #\ ##0_);_(* \(#\ ##0\);_(* "-"_);_(@_)</c:formatCode>
                <c:ptCount val="12"/>
                <c:pt idx="0">
                  <c:v>72.097000000000008</c:v>
                </c:pt>
                <c:pt idx="1">
                  <c:v>73.335000000000008</c:v>
                </c:pt>
                <c:pt idx="2">
                  <c:v>75.194999999999993</c:v>
                </c:pt>
                <c:pt idx="3">
                  <c:v>77.878</c:v>
                </c:pt>
                <c:pt idx="4">
                  <c:v>79.872</c:v>
                </c:pt>
                <c:pt idx="5">
                  <c:v>83.43</c:v>
                </c:pt>
                <c:pt idx="6">
                  <c:v>87.576999999999998</c:v>
                </c:pt>
                <c:pt idx="7">
                  <c:v>91.341000000000008</c:v>
                </c:pt>
                <c:pt idx="8">
                  <c:v>97.429000000000002</c:v>
                </c:pt>
                <c:pt idx="9">
                  <c:v>98.14500000000001</c:v>
                </c:pt>
                <c:pt idx="10">
                  <c:v>102.13999999999999</c:v>
                </c:pt>
                <c:pt idx="11">
                  <c:v>119.98099999999999</c:v>
                </c:pt>
              </c:numCache>
            </c:numRef>
          </c:val>
          <c:smooth val="0"/>
          <c:extLst>
            <c:ext xmlns:c16="http://schemas.microsoft.com/office/drawing/2014/chart" uri="{C3380CC4-5D6E-409C-BE32-E72D297353CC}">
              <c16:uniqueId val="{00000000-2FC2-4CF9-BBC7-AB36F93B332B}"/>
            </c:ext>
          </c:extLst>
        </c:ser>
        <c:dLbls>
          <c:showLegendKey val="0"/>
          <c:showVal val="0"/>
          <c:showCatName val="0"/>
          <c:showSerName val="0"/>
          <c:showPercent val="0"/>
          <c:showBubbleSize val="0"/>
        </c:dLbls>
        <c:marker val="1"/>
        <c:smooth val="0"/>
        <c:axId val="-1303896016"/>
        <c:axId val="-1303891120"/>
      </c:lineChart>
      <c:catAx>
        <c:axId val="-1303896016"/>
        <c:scaling>
          <c:orientation val="minMax"/>
        </c:scaling>
        <c:delete val="0"/>
        <c:axPos val="b"/>
        <c:numFmt formatCode="General" sourceLinked="0"/>
        <c:majorTickMark val="out"/>
        <c:minorTickMark val="none"/>
        <c:tickLblPos val="nextTo"/>
        <c:crossAx val="-1303891120"/>
        <c:crosses val="autoZero"/>
        <c:auto val="1"/>
        <c:lblAlgn val="ctr"/>
        <c:lblOffset val="100"/>
        <c:noMultiLvlLbl val="0"/>
      </c:catAx>
      <c:valAx>
        <c:axId val="-1303891120"/>
        <c:scaling>
          <c:orientation val="minMax"/>
          <c:min val="0"/>
        </c:scaling>
        <c:delete val="0"/>
        <c:axPos val="l"/>
        <c:numFmt formatCode="_(* #\ ##0_);_(* \(#\ ##0\);_(* &quot;-&quot;_);_(@_)" sourceLinked="1"/>
        <c:majorTickMark val="out"/>
        <c:minorTickMark val="none"/>
        <c:tickLblPos val="nextTo"/>
        <c:crossAx val="-1303896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'Agents Actifs'!$B$36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Actifs'!$C$36:$N$36</c:f>
              <c:numCache>
                <c:formatCode>0.0%</c:formatCode>
                <c:ptCount val="12"/>
                <c:pt idx="0">
                  <c:v>0.56807054714118022</c:v>
                </c:pt>
                <c:pt idx="1">
                  <c:v>0.57496664442961976</c:v>
                </c:pt>
                <c:pt idx="2">
                  <c:v>0.58031689848740431</c:v>
                </c:pt>
                <c:pt idx="3">
                  <c:v>0.58408911403437103</c:v>
                </c:pt>
                <c:pt idx="4">
                  <c:v>0.58569327450193875</c:v>
                </c:pt>
                <c:pt idx="5">
                  <c:v>0.58315385214209714</c:v>
                </c:pt>
                <c:pt idx="6">
                  <c:v>0.57825504034808117</c:v>
                </c:pt>
                <c:pt idx="7">
                  <c:v>0.57734752192334216</c:v>
                </c:pt>
                <c:pt idx="8">
                  <c:v>0.56096297630844072</c:v>
                </c:pt>
                <c:pt idx="9">
                  <c:v>0.61134652117592814</c:v>
                </c:pt>
                <c:pt idx="10">
                  <c:v>0.57151070863878106</c:v>
                </c:pt>
                <c:pt idx="11">
                  <c:v>0.48816651832672542</c:v>
                </c:pt>
              </c:numCache>
            </c:numRef>
          </c:val>
          <c:smooth val="0"/>
          <c:extLst>
            <c:ext xmlns:c16="http://schemas.microsoft.com/office/drawing/2014/chart" uri="{C3380CC4-5D6E-409C-BE32-E72D297353CC}">
              <c16:uniqueId val="{00000001-B9B3-4A9D-B743-3A86B0A1DC16}"/>
            </c:ext>
          </c:extLst>
        </c:ser>
        <c:ser>
          <c:idx val="1"/>
          <c:order val="1"/>
          <c:tx>
            <c:strRef>
              <c:f>'Agents Actifs'!$B$37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Actifs'!$C$37:$N$37</c:f>
              <c:numCache>
                <c:formatCode>0.0%</c:formatCode>
                <c:ptCount val="12"/>
                <c:pt idx="0">
                  <c:v>0.43192945285881984</c:v>
                </c:pt>
                <c:pt idx="1">
                  <c:v>0.4250333555703803</c:v>
                </c:pt>
                <c:pt idx="2">
                  <c:v>0.4196831015125958</c:v>
                </c:pt>
                <c:pt idx="3">
                  <c:v>0.41591088596562903</c:v>
                </c:pt>
                <c:pt idx="4">
                  <c:v>0.41430672549806119</c:v>
                </c:pt>
                <c:pt idx="5">
                  <c:v>0.4168461478579028</c:v>
                </c:pt>
                <c:pt idx="6">
                  <c:v>0.42174495965191872</c:v>
                </c:pt>
                <c:pt idx="7">
                  <c:v>0.42265247807665779</c:v>
                </c:pt>
                <c:pt idx="8">
                  <c:v>0.43903702369155939</c:v>
                </c:pt>
                <c:pt idx="9">
                  <c:v>0.38865347882407192</c:v>
                </c:pt>
                <c:pt idx="10">
                  <c:v>0.42848929136121883</c:v>
                </c:pt>
                <c:pt idx="11">
                  <c:v>0.51183348167327458</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3903088"/>
        <c:axId val="-1303902000"/>
      </c:lineChart>
      <c:catAx>
        <c:axId val="-1303903088"/>
        <c:scaling>
          <c:orientation val="minMax"/>
        </c:scaling>
        <c:delete val="0"/>
        <c:axPos val="b"/>
        <c:majorGridlines/>
        <c:numFmt formatCode="General" sourceLinked="1"/>
        <c:majorTickMark val="none"/>
        <c:minorTickMark val="none"/>
        <c:tickLblPos val="nextTo"/>
        <c:crossAx val="-1303902000"/>
        <c:crosses val="autoZero"/>
        <c:auto val="1"/>
        <c:lblAlgn val="ctr"/>
        <c:lblOffset val="100"/>
        <c:noMultiLvlLbl val="0"/>
      </c:catAx>
      <c:valAx>
        <c:axId val="-1303902000"/>
        <c:scaling>
          <c:orientation val="minMax"/>
        </c:scaling>
        <c:delete val="0"/>
        <c:axPos val="l"/>
        <c:numFmt formatCode="0.0%" sourceLinked="1"/>
        <c:majorTickMark val="none"/>
        <c:minorTickMark val="none"/>
        <c:tickLblPos val="nextTo"/>
        <c:crossAx val="-130390308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'Agents Actifs'!$B$10</c:f>
              <c:strCache>
                <c:ptCount val="1"/>
                <c:pt idx="0">
                  <c:v>2019</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Actifs'!$C$10:$N$10</c:f>
              <c:numCache>
                <c:formatCode>_(* #\ ##0_);_(* \(#\ ##0\);_(* "-"_);_(@_)</c:formatCode>
                <c:ptCount val="12"/>
                <c:pt idx="0">
                  <c:v>1.631</c:v>
                </c:pt>
                <c:pt idx="1">
                  <c:v>1.9039999999999999</c:v>
                </c:pt>
                <c:pt idx="2">
                  <c:v>2.3889999999999998</c:v>
                </c:pt>
                <c:pt idx="3">
                  <c:v>2.7109999999999999</c:v>
                </c:pt>
                <c:pt idx="4">
                  <c:v>3.2789999999999999</c:v>
                </c:pt>
                <c:pt idx="5">
                  <c:v>3.9830000000000001</c:v>
                </c:pt>
                <c:pt idx="6">
                  <c:v>4.7949999999999999</c:v>
                </c:pt>
                <c:pt idx="7">
                  <c:v>5.8460000000000001</c:v>
                </c:pt>
                <c:pt idx="8">
                  <c:v>5.9020000000000001</c:v>
                </c:pt>
                <c:pt idx="9">
                  <c:v>7.5049999999999999</c:v>
                </c:pt>
                <c:pt idx="10">
                  <c:v>7.0990000000000002</c:v>
                </c:pt>
                <c:pt idx="11">
                  <c:v>7.4770000000000003</c:v>
                </c:pt>
              </c:numCache>
            </c:numRef>
          </c:val>
          <c:smooth val="0"/>
          <c:extLst>
            <c:ext xmlns:c16="http://schemas.microsoft.com/office/drawing/2014/chart" uri="{C3380CC4-5D6E-409C-BE32-E72D297353CC}">
              <c16:uniqueId val="{00000000-0906-4790-801A-18149773FC2E}"/>
            </c:ext>
          </c:extLst>
        </c:ser>
        <c:ser>
          <c:idx val="1"/>
          <c:order val="1"/>
          <c:tx>
            <c:strRef>
              <c:f>'Agents Actifs'!$B$11</c:f>
              <c:strCache>
                <c:ptCount val="1"/>
                <c:pt idx="0">
                  <c:v>2020</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Actifs'!$C$11:$N$11</c:f>
              <c:numCache>
                <c:formatCode>_(* #\ ##0_);_(* \(#\ ##0\);_(* "-"_);_(@_)</c:formatCode>
                <c:ptCount val="12"/>
                <c:pt idx="0">
                  <c:v>23.959</c:v>
                </c:pt>
                <c:pt idx="1">
                  <c:v>24.918999999999997</c:v>
                </c:pt>
                <c:pt idx="2">
                  <c:v>26.049999999999997</c:v>
                </c:pt>
                <c:pt idx="3">
                  <c:v>24.995000000000001</c:v>
                </c:pt>
                <c:pt idx="4">
                  <c:v>25.648000000000003</c:v>
                </c:pt>
                <c:pt idx="5">
                  <c:v>28.231000000000002</c:v>
                </c:pt>
                <c:pt idx="6">
                  <c:v>29.822000000000003</c:v>
                </c:pt>
                <c:pt idx="7">
                  <c:v>31.151000000000003</c:v>
                </c:pt>
                <c:pt idx="8">
                  <c:v>32.573</c:v>
                </c:pt>
                <c:pt idx="9">
                  <c:v>33.405999999999999</c:v>
                </c:pt>
                <c:pt idx="10">
                  <c:v>33.373000000000005</c:v>
                </c:pt>
                <c:pt idx="11">
                  <c:v>35.216000000000001</c:v>
                </c:pt>
              </c:numCache>
            </c:numRef>
          </c:val>
          <c:smooth val="0"/>
          <c:extLst>
            <c:ext xmlns:c16="http://schemas.microsoft.com/office/drawing/2014/chart" uri="{C3380CC4-5D6E-409C-BE32-E72D297353CC}">
              <c16:uniqueId val="{00000001-0906-4790-801A-18149773FC2E}"/>
            </c:ext>
          </c:extLst>
        </c:ser>
        <c:ser>
          <c:idx val="2"/>
          <c:order val="2"/>
          <c:tx>
            <c:strRef>
              <c:f>'Agents Actifs'!$B$12</c:f>
              <c:strCache>
                <c:ptCount val="1"/>
                <c:pt idx="0">
                  <c:v>2021</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Actifs'!$C$12:$N$12</c:f>
              <c:numCache>
                <c:formatCode>_(* #\ ##0_);_(* \(#\ ##0\);_(* "-"_);_(@_)</c:formatCode>
                <c:ptCount val="12"/>
                <c:pt idx="0">
                  <c:v>34.927</c:v>
                </c:pt>
                <c:pt idx="1">
                  <c:v>35.975999999999999</c:v>
                </c:pt>
                <c:pt idx="2">
                  <c:v>36.162999999999997</c:v>
                </c:pt>
                <c:pt idx="3">
                  <c:v>36.716999999999999</c:v>
                </c:pt>
                <c:pt idx="4">
                  <c:v>37.395000000000003</c:v>
                </c:pt>
                <c:pt idx="5">
                  <c:v>38.536999999999999</c:v>
                </c:pt>
                <c:pt idx="6">
                  <c:v>39.531000000000006</c:v>
                </c:pt>
                <c:pt idx="7">
                  <c:v>40.596000000000004</c:v>
                </c:pt>
                <c:pt idx="8">
                  <c:v>44.403999999999996</c:v>
                </c:pt>
                <c:pt idx="9">
                  <c:v>45.546999999999997</c:v>
                </c:pt>
                <c:pt idx="10">
                  <c:v>41.742000000000004</c:v>
                </c:pt>
                <c:pt idx="11">
                  <c:v>49.436</c:v>
                </c:pt>
              </c:numCache>
            </c:numRef>
          </c:val>
          <c:smooth val="0"/>
          <c:extLst>
            <c:ext xmlns:c16="http://schemas.microsoft.com/office/drawing/2014/chart" uri="{C3380CC4-5D6E-409C-BE32-E72D297353CC}">
              <c16:uniqueId val="{00000000-C052-4C41-BD57-39B3AD0296D9}"/>
            </c:ext>
          </c:extLst>
        </c:ser>
        <c:dLbls>
          <c:showLegendKey val="0"/>
          <c:showVal val="0"/>
          <c:showCatName val="0"/>
          <c:showSerName val="0"/>
          <c:showPercent val="0"/>
          <c:showBubbleSize val="0"/>
        </c:dLbls>
        <c:marker val="1"/>
        <c:smooth val="0"/>
        <c:axId val="-1303901456"/>
        <c:axId val="-1303893296"/>
      </c:lineChart>
      <c:catAx>
        <c:axId val="-130390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893296"/>
        <c:crosses val="autoZero"/>
        <c:auto val="1"/>
        <c:lblAlgn val="ctr"/>
        <c:lblOffset val="100"/>
        <c:noMultiLvlLbl val="0"/>
      </c:catAx>
      <c:valAx>
        <c:axId val="-1303893296"/>
        <c:scaling>
          <c:orientation val="minMax"/>
        </c:scaling>
        <c:delete val="0"/>
        <c:axPos val="l"/>
        <c:numFmt formatCode="_(* #\ ##0_);_(* \(#\ ##0\);_(* &quot;-&quot;_);_(@_)"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90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'Abonnés Enrégistrés'!$B$35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E4-49C0-B0FA-60E33B29F362}"/>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E4-49C0-B0FA-60E33B29F36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Enrégistrés'!$C$35:$M$35</c:f>
              <c:numCache>
                <c:formatCode>0.0%</c:formatCode>
                <c:ptCount val="11"/>
                <c:pt idx="0">
                  <c:v>0.49036914927704434</c:v>
                </c:pt>
                <c:pt idx="1">
                  <c:v>0.49772122304441435</c:v>
                </c:pt>
                <c:pt idx="2">
                  <c:v>0.5319400817868305</c:v>
                </c:pt>
                <c:pt idx="3">
                  <c:v>0.55465644201591979</c:v>
                </c:pt>
                <c:pt idx="4">
                  <c:v>0.51448323103820615</c:v>
                </c:pt>
                <c:pt idx="5">
                  <c:v>0.51798788704800913</c:v>
                </c:pt>
                <c:pt idx="6">
                  <c:v>0.53855738289198263</c:v>
                </c:pt>
                <c:pt idx="7">
                  <c:v>0.57889527989256406</c:v>
                </c:pt>
                <c:pt idx="8">
                  <c:v>0.59918605649615353</c:v>
                </c:pt>
                <c:pt idx="9">
                  <c:v>0.5875806274258415</c:v>
                </c:pt>
                <c:pt idx="10">
                  <c:v>0.56758496875349473</c:v>
                </c:pt>
              </c:numCache>
            </c:numRef>
          </c:val>
          <c:smooth val="0"/>
          <c:extLst>
            <c:ext xmlns:c16="http://schemas.microsoft.com/office/drawing/2014/chart" uri="{C3380CC4-5D6E-409C-BE32-E72D297353CC}">
              <c16:uniqueId val="{00000001-4B65-40CA-977D-D501796D16B2}"/>
            </c:ext>
          </c:extLst>
        </c:ser>
        <c:ser>
          <c:idx val="1"/>
          <c:order val="1"/>
          <c:tx>
            <c:strRef>
              <c:f>'Abonnés Enrégistrés'!$B$36</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Enrégistrés'!$C$36:$M$36</c:f>
              <c:numCache>
                <c:formatCode>0.0%</c:formatCode>
                <c:ptCount val="11"/>
                <c:pt idx="0">
                  <c:v>0.50963085072295566</c:v>
                </c:pt>
                <c:pt idx="1">
                  <c:v>0.50227877695558565</c:v>
                </c:pt>
                <c:pt idx="2">
                  <c:v>0.46805991821316945</c:v>
                </c:pt>
                <c:pt idx="3">
                  <c:v>0.44534355798408021</c:v>
                </c:pt>
                <c:pt idx="4">
                  <c:v>0.48551676896179391</c:v>
                </c:pt>
                <c:pt idx="5">
                  <c:v>0.48201211295199076</c:v>
                </c:pt>
                <c:pt idx="6">
                  <c:v>0.46144261710801737</c:v>
                </c:pt>
                <c:pt idx="7">
                  <c:v>0.42110472010743594</c:v>
                </c:pt>
                <c:pt idx="8">
                  <c:v>0.40081394350384647</c:v>
                </c:pt>
                <c:pt idx="9">
                  <c:v>0.4124193725741585</c:v>
                </c:pt>
                <c:pt idx="10">
                  <c:v>0.43241503124650532</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88400"/>
        <c:axId val="-1303902544"/>
      </c:lineChart>
      <c:catAx>
        <c:axId val="-1303888400"/>
        <c:scaling>
          <c:orientation val="minMax"/>
        </c:scaling>
        <c:delete val="0"/>
        <c:axPos val="b"/>
        <c:majorGridlines/>
        <c:numFmt formatCode="General" sourceLinked="1"/>
        <c:majorTickMark val="none"/>
        <c:minorTickMark val="none"/>
        <c:tickLblPos val="nextTo"/>
        <c:crossAx val="-1303902544"/>
        <c:crosses val="autoZero"/>
        <c:auto val="1"/>
        <c:lblAlgn val="ctr"/>
        <c:lblOffset val="100"/>
        <c:noMultiLvlLbl val="0"/>
      </c:catAx>
      <c:valAx>
        <c:axId val="-1303902544"/>
        <c:scaling>
          <c:orientation val="minMax"/>
        </c:scaling>
        <c:delete val="0"/>
        <c:axPos val="l"/>
        <c:numFmt formatCode="0.0%" sourceLinked="1"/>
        <c:majorTickMark val="none"/>
        <c:minorTickMark val="none"/>
        <c:tickLblPos val="nextTo"/>
        <c:crossAx val="-1303888400"/>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 Enrégistrés'!$B$9</c:f>
              <c:strCache>
                <c:ptCount val="1"/>
                <c:pt idx="0">
                  <c:v>2018</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Enrégistrés'!$C$9:$N$9</c:f>
              <c:numCache>
                <c:formatCode>_(* #\ ##0_);_(* \(#\ ##0\);_(* "-"_);_(@_)</c:formatCode>
                <c:ptCount val="12"/>
                <c:pt idx="0">
                  <c:v>0</c:v>
                </c:pt>
                <c:pt idx="1">
                  <c:v>0</c:v>
                </c:pt>
                <c:pt idx="2">
                  <c:v>0</c:v>
                </c:pt>
                <c:pt idx="3">
                  <c:v>0</c:v>
                </c:pt>
                <c:pt idx="4">
                  <c:v>0</c:v>
                </c:pt>
                <c:pt idx="5">
                  <c:v>0</c:v>
                </c:pt>
                <c:pt idx="6">
                  <c:v>0</c:v>
                </c:pt>
                <c:pt idx="7">
                  <c:v>0</c:v>
                </c:pt>
                <c:pt idx="8">
                  <c:v>4186.3209999999999</c:v>
                </c:pt>
                <c:pt idx="9">
                  <c:v>4322.6270000000004</c:v>
                </c:pt>
                <c:pt idx="10">
                  <c:v>4493.34</c:v>
                </c:pt>
                <c:pt idx="11">
                  <c:v>4644.5619999999999</c:v>
                </c:pt>
              </c:numCache>
            </c:numRef>
          </c:val>
          <c:smooth val="0"/>
          <c:extLst>
            <c:ext xmlns:c16="http://schemas.microsoft.com/office/drawing/2014/chart" uri="{C3380CC4-5D6E-409C-BE32-E72D297353CC}">
              <c16:uniqueId val="{00000000-07B5-4156-B9D5-25A3208C8417}"/>
            </c:ext>
          </c:extLst>
        </c:ser>
        <c:ser>
          <c:idx val="1"/>
          <c:order val="1"/>
          <c:tx>
            <c:strRef>
              <c:f>'Abonnés Enrégistrés'!$B$10</c:f>
              <c:strCache>
                <c:ptCount val="1"/>
                <c:pt idx="0">
                  <c:v>2019</c:v>
                </c:pt>
              </c:strCache>
            </c:strRef>
          </c:tx>
          <c:spPr>
            <a:ln w="22225"/>
          </c:spPr>
          <c:marker>
            <c:symbol val="squar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Enrégistrés'!$C$10:$N$10</c:f>
              <c:numCache>
                <c:formatCode>_(* #\ ##0_);_(* \(#\ ##0\);_(* "-"_);_(@_)</c:formatCode>
                <c:ptCount val="12"/>
                <c:pt idx="0">
                  <c:v>4527.3590000000004</c:v>
                </c:pt>
                <c:pt idx="1">
                  <c:v>4647.2510000000002</c:v>
                </c:pt>
                <c:pt idx="2">
                  <c:v>4674.7270000000008</c:v>
                </c:pt>
                <c:pt idx="3">
                  <c:v>4594.933</c:v>
                </c:pt>
                <c:pt idx="4">
                  <c:v>4906.3899999999994</c:v>
                </c:pt>
                <c:pt idx="5">
                  <c:v>5970.2190000000001</c:v>
                </c:pt>
                <c:pt idx="6">
                  <c:v>6241.3209999999999</c:v>
                </c:pt>
                <c:pt idx="7">
                  <c:v>6573.2170000000006</c:v>
                </c:pt>
                <c:pt idx="8">
                  <c:v>6308.141333333333</c:v>
                </c:pt>
                <c:pt idx="9">
                  <c:v>5647.98</c:v>
                </c:pt>
                <c:pt idx="10">
                  <c:v>5785.3279999999995</c:v>
                </c:pt>
                <c:pt idx="11">
                  <c:v>5993.9579999999996</c:v>
                </c:pt>
              </c:numCache>
            </c:numRef>
          </c:val>
          <c:smooth val="0"/>
          <c:extLst>
            <c:ext xmlns:c16="http://schemas.microsoft.com/office/drawing/2014/chart" uri="{C3380CC4-5D6E-409C-BE32-E72D297353CC}">
              <c16:uniqueId val="{00000001-07B5-4156-B9D5-25A3208C8417}"/>
            </c:ext>
          </c:extLst>
        </c:ser>
        <c:ser>
          <c:idx val="2"/>
          <c:order val="2"/>
          <c:tx>
            <c:strRef>
              <c:f>'Abonnés Enrégistrés'!$B$11</c:f>
              <c:strCache>
                <c:ptCount val="1"/>
                <c:pt idx="0">
                  <c:v>2020</c:v>
                </c:pt>
              </c:strCache>
            </c:strRef>
          </c:tx>
          <c:spPr>
            <a:ln w="22225"/>
          </c:spPr>
          <c:marker>
            <c:symbol val="triangl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Enrégistrés'!$C$11:$N$11</c:f>
              <c:numCache>
                <c:formatCode>_(* #\ ##0_);_(* \(#\ ##0\);_(* "-"_);_(@_)</c:formatCode>
                <c:ptCount val="12"/>
                <c:pt idx="0">
                  <c:v>6140.0050000000001</c:v>
                </c:pt>
                <c:pt idx="1">
                  <c:v>5980.4650000000001</c:v>
                </c:pt>
                <c:pt idx="2">
                  <c:v>6117.4619999999995</c:v>
                </c:pt>
                <c:pt idx="3">
                  <c:v>6168.7180000000008</c:v>
                </c:pt>
                <c:pt idx="4">
                  <c:v>6328.598</c:v>
                </c:pt>
                <c:pt idx="5">
                  <c:v>6496.6550000000007</c:v>
                </c:pt>
                <c:pt idx="6">
                  <c:v>6741.5959999999995</c:v>
                </c:pt>
                <c:pt idx="7">
                  <c:v>6969.3449999999993</c:v>
                </c:pt>
                <c:pt idx="8">
                  <c:v>6681.2460000000001</c:v>
                </c:pt>
                <c:pt idx="9">
                  <c:v>6762.3810000000003</c:v>
                </c:pt>
                <c:pt idx="10">
                  <c:v>6810.4519999999993</c:v>
                </c:pt>
                <c:pt idx="11">
                  <c:v>6994.0659999999998</c:v>
                </c:pt>
              </c:numCache>
            </c:numRef>
          </c:val>
          <c:smooth val="0"/>
          <c:extLst>
            <c:ext xmlns:c16="http://schemas.microsoft.com/office/drawing/2014/chart" uri="{C3380CC4-5D6E-409C-BE32-E72D297353CC}">
              <c16:uniqueId val="{00000000-6336-4063-B4BB-F99D6CEC4D10}"/>
            </c:ext>
          </c:extLst>
        </c:ser>
        <c:ser>
          <c:idx val="3"/>
          <c:order val="3"/>
          <c:tx>
            <c:strRef>
              <c:f>'Abonnés Enrégistrés'!$B$12</c:f>
              <c:strCache>
                <c:ptCount val="1"/>
                <c:pt idx="0">
                  <c:v>2021</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Enrégistrés'!$C$12:$N$12</c:f>
              <c:numCache>
                <c:formatCode>_(* #\ ##0_);_(* \(#\ ##0\);_(* "-"_);_(@_)</c:formatCode>
                <c:ptCount val="12"/>
                <c:pt idx="0">
                  <c:v>7224.8549999999996</c:v>
                </c:pt>
                <c:pt idx="1">
                  <c:v>7326.0789999999997</c:v>
                </c:pt>
                <c:pt idx="2">
                  <c:v>6939.259</c:v>
                </c:pt>
                <c:pt idx="3">
                  <c:v>6729.0969999999998</c:v>
                </c:pt>
                <c:pt idx="4">
                  <c:v>7424.759</c:v>
                </c:pt>
                <c:pt idx="5">
                  <c:v>7695.2340000000004</c:v>
                </c:pt>
                <c:pt idx="6">
                  <c:v>7530.6329999999998</c:v>
                </c:pt>
                <c:pt idx="7">
                  <c:v>7116.4269999999997</c:v>
                </c:pt>
                <c:pt idx="8">
                  <c:v>7476.6860000000006</c:v>
                </c:pt>
                <c:pt idx="9">
                  <c:v>7266.2930000000006</c:v>
                </c:pt>
                <c:pt idx="10">
                  <c:v>7994.1739999999991</c:v>
                </c:pt>
                <c:pt idx="11">
                  <c:v>7995.3580000000002</c:v>
                </c:pt>
              </c:numCache>
            </c:numRef>
          </c:val>
          <c:smooth val="0"/>
          <c:extLst>
            <c:ext xmlns:c16="http://schemas.microsoft.com/office/drawing/2014/chart" uri="{C3380CC4-5D6E-409C-BE32-E72D297353CC}">
              <c16:uniqueId val="{00000000-8EDC-44DF-972D-04FB7DA4EF29}"/>
            </c:ext>
          </c:extLst>
        </c:ser>
        <c:dLbls>
          <c:showLegendKey val="0"/>
          <c:showVal val="0"/>
          <c:showCatName val="0"/>
          <c:showSerName val="0"/>
          <c:showPercent val="0"/>
          <c:showBubbleSize val="0"/>
        </c:dLbls>
        <c:marker val="1"/>
        <c:smooth val="0"/>
        <c:axId val="-1304990912"/>
        <c:axId val="-1304986560"/>
      </c:lineChart>
      <c:catAx>
        <c:axId val="-1304990912"/>
        <c:scaling>
          <c:orientation val="minMax"/>
        </c:scaling>
        <c:delete val="0"/>
        <c:axPos val="b"/>
        <c:numFmt formatCode="General" sourceLinked="0"/>
        <c:majorTickMark val="out"/>
        <c:minorTickMark val="none"/>
        <c:tickLblPos val="nextTo"/>
        <c:crossAx val="-1304986560"/>
        <c:crosses val="autoZero"/>
        <c:auto val="1"/>
        <c:lblAlgn val="ctr"/>
        <c:lblOffset val="100"/>
        <c:noMultiLvlLbl val="0"/>
      </c:catAx>
      <c:valAx>
        <c:axId val="-1304986560"/>
        <c:scaling>
          <c:orientation val="minMax"/>
          <c:min val="3000"/>
        </c:scaling>
        <c:delete val="0"/>
        <c:axPos val="l"/>
        <c:numFmt formatCode="_(* #\ ##0_);_(* \(#\ ##0\);_(* &quot;-&quot;_);_(@_)" sourceLinked="1"/>
        <c:majorTickMark val="out"/>
        <c:minorTickMark val="none"/>
        <c:tickLblPos val="nextTo"/>
        <c:crossAx val="-13049909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 Actifs'!$B$35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Actifs'!$C$35:$N$35</c:f>
              <c:numCache>
                <c:formatCode>0.0%</c:formatCode>
                <c:ptCount val="12"/>
                <c:pt idx="0">
                  <c:v>0.69392652616948136</c:v>
                </c:pt>
                <c:pt idx="1">
                  <c:v>0.69059532512854482</c:v>
                </c:pt>
                <c:pt idx="2">
                  <c:v>0.69006646315698017</c:v>
                </c:pt>
                <c:pt idx="3">
                  <c:v>0.67413706315083122</c:v>
                </c:pt>
                <c:pt idx="4">
                  <c:v>0.66001724342576185</c:v>
                </c:pt>
                <c:pt idx="5">
                  <c:v>0.68803028205787331</c:v>
                </c:pt>
                <c:pt idx="6">
                  <c:v>0.69643257953582915</c:v>
                </c:pt>
                <c:pt idx="7">
                  <c:v>0.69703092334575145</c:v>
                </c:pt>
                <c:pt idx="8">
                  <c:v>0.70376603440983609</c:v>
                </c:pt>
                <c:pt idx="9">
                  <c:v>0.70990977261956756</c:v>
                </c:pt>
                <c:pt idx="10">
                  <c:v>0.70928675910559602</c:v>
                </c:pt>
                <c:pt idx="11">
                  <c:v>0.7125804199246345</c:v>
                </c:pt>
              </c:numCache>
            </c:numRef>
          </c:val>
          <c:smooth val="0"/>
          <c:extLst>
            <c:ext xmlns:c16="http://schemas.microsoft.com/office/drawing/2014/chart" uri="{C3380CC4-5D6E-409C-BE32-E72D297353CC}">
              <c16:uniqueId val="{00000001-B9B3-4A9D-B743-3A86B0A1DC16}"/>
            </c:ext>
          </c:extLst>
        </c:ser>
        <c:ser>
          <c:idx val="1"/>
          <c:order val="1"/>
          <c:tx>
            <c:strRef>
              <c:f>'Abonnés Actifs'!$B$36</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Actifs'!$C$36:$N$36</c:f>
              <c:numCache>
                <c:formatCode>0.0%</c:formatCode>
                <c:ptCount val="12"/>
                <c:pt idx="0">
                  <c:v>0.30607347383051858</c:v>
                </c:pt>
                <c:pt idx="1">
                  <c:v>0.30940467487145518</c:v>
                </c:pt>
                <c:pt idx="2">
                  <c:v>0.30993353684301977</c:v>
                </c:pt>
                <c:pt idx="3">
                  <c:v>0.32586293684916878</c:v>
                </c:pt>
                <c:pt idx="4">
                  <c:v>0.3399827565742381</c:v>
                </c:pt>
                <c:pt idx="5">
                  <c:v>0.31196971794212663</c:v>
                </c:pt>
                <c:pt idx="6">
                  <c:v>0.30356742046417085</c:v>
                </c:pt>
                <c:pt idx="7">
                  <c:v>0.30296907665424866</c:v>
                </c:pt>
                <c:pt idx="8">
                  <c:v>0.29623396559016385</c:v>
                </c:pt>
                <c:pt idx="9">
                  <c:v>0.29009022738043244</c:v>
                </c:pt>
                <c:pt idx="10">
                  <c:v>0.29071324089440403</c:v>
                </c:pt>
                <c:pt idx="11">
                  <c:v>0.28741958007536544</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4987648"/>
        <c:axId val="-1304996896"/>
      </c:lineChart>
      <c:catAx>
        <c:axId val="-1304987648"/>
        <c:scaling>
          <c:orientation val="minMax"/>
        </c:scaling>
        <c:delete val="0"/>
        <c:axPos val="b"/>
        <c:majorGridlines/>
        <c:numFmt formatCode="General" sourceLinked="1"/>
        <c:majorTickMark val="none"/>
        <c:minorTickMark val="none"/>
        <c:tickLblPos val="nextTo"/>
        <c:crossAx val="-1304996896"/>
        <c:crosses val="autoZero"/>
        <c:auto val="1"/>
        <c:lblAlgn val="ctr"/>
        <c:lblOffset val="100"/>
        <c:noMultiLvlLbl val="0"/>
      </c:catAx>
      <c:valAx>
        <c:axId val="-1304996896"/>
        <c:scaling>
          <c:orientation val="minMax"/>
        </c:scaling>
        <c:delete val="0"/>
        <c:axPos val="l"/>
        <c:numFmt formatCode="0.0%" sourceLinked="1"/>
        <c:majorTickMark val="none"/>
        <c:minorTickMark val="none"/>
        <c:tickLblPos val="nextTo"/>
        <c:crossAx val="-130498764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'Abonnés Actifs'!$B$9</c:f>
              <c:strCache>
                <c:ptCount val="1"/>
                <c:pt idx="0">
                  <c:v>2018</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Actifs'!$C$9:$N$9</c:f>
              <c:numCache>
                <c:formatCode>_(* #\ ##0_);_(* \(#\ ##0\);_(* "-"_);_(@_)</c:formatCode>
                <c:ptCount val="12"/>
                <c:pt idx="0">
                  <c:v>0</c:v>
                </c:pt>
                <c:pt idx="1">
                  <c:v>0</c:v>
                </c:pt>
                <c:pt idx="2">
                  <c:v>0</c:v>
                </c:pt>
                <c:pt idx="3">
                  <c:v>0</c:v>
                </c:pt>
                <c:pt idx="4">
                  <c:v>0</c:v>
                </c:pt>
                <c:pt idx="5">
                  <c:v>0</c:v>
                </c:pt>
                <c:pt idx="6">
                  <c:v>0</c:v>
                </c:pt>
                <c:pt idx="7">
                  <c:v>0</c:v>
                </c:pt>
                <c:pt idx="8">
                  <c:v>612.774</c:v>
                </c:pt>
                <c:pt idx="9">
                  <c:v>674.07300000000009</c:v>
                </c:pt>
                <c:pt idx="10">
                  <c:v>766.33899999999994</c:v>
                </c:pt>
                <c:pt idx="11">
                  <c:v>911.78899999999999</c:v>
                </c:pt>
              </c:numCache>
            </c:numRef>
          </c:val>
          <c:smooth val="0"/>
          <c:extLst>
            <c:ext xmlns:c16="http://schemas.microsoft.com/office/drawing/2014/chart" uri="{C3380CC4-5D6E-409C-BE32-E72D297353CC}">
              <c16:uniqueId val="{00000000-0906-4790-801A-18149773FC2E}"/>
            </c:ext>
          </c:extLst>
        </c:ser>
        <c:ser>
          <c:idx val="1"/>
          <c:order val="1"/>
          <c:tx>
            <c:strRef>
              <c:f>'Abonnés Actifs'!$B$10</c:f>
              <c:strCache>
                <c:ptCount val="1"/>
                <c:pt idx="0">
                  <c:v>2019</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Actifs'!$C$10:$N$10</c:f>
              <c:numCache>
                <c:formatCode>_(* #\ ##0_);_(* \(#\ ##0\);_(* "-"_);_(@_)</c:formatCode>
                <c:ptCount val="12"/>
                <c:pt idx="0">
                  <c:v>930.17399999999998</c:v>
                </c:pt>
                <c:pt idx="1">
                  <c:v>1020.836</c:v>
                </c:pt>
                <c:pt idx="2">
                  <c:v>1191.865</c:v>
                </c:pt>
                <c:pt idx="3">
                  <c:v>1262.375</c:v>
                </c:pt>
                <c:pt idx="4">
                  <c:v>1348.4639999999999</c:v>
                </c:pt>
                <c:pt idx="5">
                  <c:v>1469.5060000000001</c:v>
                </c:pt>
                <c:pt idx="6">
                  <c:v>1617.3020000000001</c:v>
                </c:pt>
                <c:pt idx="7">
                  <c:v>1623.6289999999999</c:v>
                </c:pt>
                <c:pt idx="8">
                  <c:v>1736.3219999999999</c:v>
                </c:pt>
                <c:pt idx="9">
                  <c:v>1759.7260000000001</c:v>
                </c:pt>
                <c:pt idx="10">
                  <c:v>1779.8</c:v>
                </c:pt>
                <c:pt idx="11">
                  <c:v>1856.134</c:v>
                </c:pt>
              </c:numCache>
            </c:numRef>
          </c:val>
          <c:smooth val="0"/>
          <c:extLst>
            <c:ext xmlns:c16="http://schemas.microsoft.com/office/drawing/2014/chart" uri="{C3380CC4-5D6E-409C-BE32-E72D297353CC}">
              <c16:uniqueId val="{00000001-0906-4790-801A-18149773FC2E}"/>
            </c:ext>
          </c:extLst>
        </c:ser>
        <c:ser>
          <c:idx val="2"/>
          <c:order val="2"/>
          <c:tx>
            <c:strRef>
              <c:f>'Abonnés Actifs'!$B$11</c:f>
              <c:strCache>
                <c:ptCount val="1"/>
                <c:pt idx="0">
                  <c:v>2020</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Actifs'!$C$11:$N$11</c:f>
              <c:numCache>
                <c:formatCode>_(* #\ ##0_);_(* \(#\ ##0\);_(* "-"_);_(@_)</c:formatCode>
                <c:ptCount val="12"/>
                <c:pt idx="0">
                  <c:v>1819.259</c:v>
                </c:pt>
                <c:pt idx="1">
                  <c:v>1861.3490000000002</c:v>
                </c:pt>
                <c:pt idx="2">
                  <c:v>1935.625</c:v>
                </c:pt>
                <c:pt idx="3">
                  <c:v>1784.299</c:v>
                </c:pt>
                <c:pt idx="4">
                  <c:v>1935.491</c:v>
                </c:pt>
                <c:pt idx="5">
                  <c:v>2102.846</c:v>
                </c:pt>
                <c:pt idx="6">
                  <c:v>2200.248</c:v>
                </c:pt>
                <c:pt idx="7">
                  <c:v>2262.002</c:v>
                </c:pt>
                <c:pt idx="8">
                  <c:v>2317.2049999999999</c:v>
                </c:pt>
                <c:pt idx="9">
                  <c:v>2366.4470000000001</c:v>
                </c:pt>
                <c:pt idx="10">
                  <c:v>2373.933</c:v>
                </c:pt>
                <c:pt idx="11">
                  <c:v>2464.5059999999999</c:v>
                </c:pt>
              </c:numCache>
            </c:numRef>
          </c:val>
          <c:smooth val="0"/>
          <c:extLst>
            <c:ext xmlns:c16="http://schemas.microsoft.com/office/drawing/2014/chart" uri="{C3380CC4-5D6E-409C-BE32-E72D297353CC}">
              <c16:uniqueId val="{00000000-7213-41C2-98AF-F618189B370E}"/>
            </c:ext>
          </c:extLst>
        </c:ser>
        <c:ser>
          <c:idx val="3"/>
          <c:order val="3"/>
          <c:tx>
            <c:strRef>
              <c:f>'Abonnés Actifs'!$B$12</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Actifs'!$C$12:$N$12</c:f>
              <c:numCache>
                <c:formatCode>_(* #\ ##0_);_(* \(#\ ##0\);_(* "-"_);_(@_)</c:formatCode>
                <c:ptCount val="12"/>
                <c:pt idx="0">
                  <c:v>2454.806</c:v>
                </c:pt>
                <c:pt idx="1">
                  <c:v>2475.79</c:v>
                </c:pt>
                <c:pt idx="2">
                  <c:v>2532.23</c:v>
                </c:pt>
                <c:pt idx="3">
                  <c:v>2564.701</c:v>
                </c:pt>
                <c:pt idx="4">
                  <c:v>2746.5540000000001</c:v>
                </c:pt>
                <c:pt idx="5">
                  <c:v>2730.8580000000002</c:v>
                </c:pt>
                <c:pt idx="6">
                  <c:v>2717.7060000000001</c:v>
                </c:pt>
                <c:pt idx="7">
                  <c:v>2709.7649999999999</c:v>
                </c:pt>
                <c:pt idx="8">
                  <c:v>2704.808</c:v>
                </c:pt>
                <c:pt idx="9">
                  <c:v>2690.4250000000002</c:v>
                </c:pt>
                <c:pt idx="10">
                  <c:v>2692.877</c:v>
                </c:pt>
                <c:pt idx="11">
                  <c:v>2742.6350000000002</c:v>
                </c:pt>
              </c:numCache>
            </c:numRef>
          </c:val>
          <c:smooth val="0"/>
          <c:extLst>
            <c:ext xmlns:c16="http://schemas.microsoft.com/office/drawing/2014/chart" uri="{C3380CC4-5D6E-409C-BE32-E72D297353CC}">
              <c16:uniqueId val="{00000000-D567-47AC-8A5F-960936093A2D}"/>
            </c:ext>
          </c:extLst>
        </c:ser>
        <c:dLbls>
          <c:showLegendKey val="0"/>
          <c:showVal val="0"/>
          <c:showCatName val="0"/>
          <c:showSerName val="0"/>
          <c:showPercent val="0"/>
          <c:showBubbleSize val="0"/>
        </c:dLbls>
        <c:marker val="1"/>
        <c:smooth val="0"/>
        <c:axId val="-1304998528"/>
        <c:axId val="-1304988736"/>
      </c:lineChart>
      <c:catAx>
        <c:axId val="-13049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8736"/>
        <c:crosses val="autoZero"/>
        <c:auto val="1"/>
        <c:lblAlgn val="ctr"/>
        <c:lblOffset val="100"/>
        <c:noMultiLvlLbl val="0"/>
      </c:catAx>
      <c:valAx>
        <c:axId val="-1304988736"/>
        <c:scaling>
          <c:orientation val="minMax"/>
        </c:scaling>
        <c:delete val="0"/>
        <c:axPos val="l"/>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8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c:f>
              <c:strCache>
                <c:ptCount val="1"/>
                <c:pt idx="0">
                  <c:v>2018</c:v>
                </c:pt>
              </c:strCache>
            </c:strRef>
          </c:tx>
          <c:spPr>
            <a:ln w="22225" cap="rnd">
              <a:solidFill>
                <a:schemeClr val="accent1"/>
              </a:solidFill>
              <a:round/>
            </a:ln>
            <a:effectLst/>
          </c:spPr>
          <c:marker>
            <c:symbol val="diamond"/>
            <c:size val="10"/>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Cache>
                <c:formatCode>_(* #\ ##0_);_(* \(#\ ##0\);_(* "-"_);_(@_)</c:formatCode>
                <c:ptCount val="12"/>
                <c:pt idx="8">
                  <c:v>270858.49621867109</c:v>
                </c:pt>
                <c:pt idx="9">
                  <c:v>342646.41287220025</c:v>
                </c:pt>
                <c:pt idx="10">
                  <c:v>365668.68471339543</c:v>
                </c:pt>
                <c:pt idx="11">
                  <c:v>573419.12001539941</c:v>
                </c:pt>
              </c:numCache>
            </c:numRef>
          </c:val>
          <c:smooth val="0"/>
          <c:extLst>
            <c:ext xmlns:c16="http://schemas.microsoft.com/office/drawing/2014/chart" uri="{C3380CC4-5D6E-409C-BE32-E72D297353CC}">
              <c16:uniqueId val="{00000000-CC61-4DF5-8946-C980C5055D46}"/>
            </c:ext>
          </c:extLst>
        </c:ser>
        <c:ser>
          <c:idx val="1"/>
          <c:order val="1"/>
          <c:tx>
            <c:strRef>
              <c:f>Revenus!$B$9</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562366.21310779767</c:v>
                </c:pt>
                <c:pt idx="1">
                  <c:v>627996.84499999997</c:v>
                </c:pt>
                <c:pt idx="2">
                  <c:v>770811.00864839996</c:v>
                </c:pt>
                <c:pt idx="3">
                  <c:v>820716.89708809997</c:v>
                </c:pt>
                <c:pt idx="4">
                  <c:v>911210.20333685784</c:v>
                </c:pt>
                <c:pt idx="5">
                  <c:v>952324.9705258701</c:v>
                </c:pt>
                <c:pt idx="6">
                  <c:v>1081909.7480285948</c:v>
                </c:pt>
                <c:pt idx="7">
                  <c:v>1117414.519791665</c:v>
                </c:pt>
                <c:pt idx="8">
                  <c:v>1137891.8290393692</c:v>
                </c:pt>
                <c:pt idx="9">
                  <c:v>1068393.8272216991</c:v>
                </c:pt>
                <c:pt idx="10">
                  <c:v>983120.25879704801</c:v>
                </c:pt>
                <c:pt idx="11">
                  <c:v>1267957.6878499999</c:v>
                </c:pt>
              </c:numCache>
            </c:numRef>
          </c:val>
          <c:smooth val="0"/>
          <c:extLst>
            <c:ext xmlns:c16="http://schemas.microsoft.com/office/drawing/2014/chart" uri="{C3380CC4-5D6E-409C-BE32-E72D297353CC}">
              <c16:uniqueId val="{00000001-CC61-4DF5-8946-C980C5055D46}"/>
            </c:ext>
          </c:extLst>
        </c:ser>
        <c:ser>
          <c:idx val="2"/>
          <c:order val="2"/>
          <c:tx>
            <c:strRef>
              <c:f>Revenus!$B$10</c:f>
              <c:strCache>
                <c:ptCount val="1"/>
                <c:pt idx="0">
                  <c:v>2020</c:v>
                </c:pt>
              </c:strCache>
            </c:strRef>
          </c:tx>
          <c:spPr>
            <a:ln w="22225" cap="rnd">
              <a:solidFill>
                <a:schemeClr val="accent3"/>
              </a:solidFill>
              <a:round/>
            </a:ln>
            <a:effectLst/>
          </c:spPr>
          <c:marker>
            <c:symbol val="diamond"/>
            <c:size val="9"/>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862559.42864052102</c:v>
                </c:pt>
                <c:pt idx="1">
                  <c:v>901487.67385008396</c:v>
                </c:pt>
                <c:pt idx="2">
                  <c:v>1053344.296647737</c:v>
                </c:pt>
                <c:pt idx="3">
                  <c:v>570716.53503921791</c:v>
                </c:pt>
                <c:pt idx="4">
                  <c:v>753658.63675606553</c:v>
                </c:pt>
                <c:pt idx="5">
                  <c:v>858061.43812920735</c:v>
                </c:pt>
                <c:pt idx="6">
                  <c:v>1114731.1115926821</c:v>
                </c:pt>
                <c:pt idx="7">
                  <c:v>1177069.8971937795</c:v>
                </c:pt>
                <c:pt idx="8">
                  <c:v>1173887.086655126</c:v>
                </c:pt>
                <c:pt idx="9">
                  <c:v>1244006.3510975942</c:v>
                </c:pt>
                <c:pt idx="10">
                  <c:v>1181828.5221320437</c:v>
                </c:pt>
                <c:pt idx="11">
                  <c:v>1383834.0456593772</c:v>
                </c:pt>
              </c:numCache>
            </c:numRef>
          </c:val>
          <c:smooth val="0"/>
          <c:extLst>
            <c:ext xmlns:c16="http://schemas.microsoft.com/office/drawing/2014/chart" uri="{C3380CC4-5D6E-409C-BE32-E72D297353CC}">
              <c16:uniqueId val="{00000001-7D5C-4512-8923-DA9958D2A21A}"/>
            </c:ext>
          </c:extLst>
        </c:ser>
        <c:dLbls>
          <c:showLegendKey val="0"/>
          <c:showVal val="0"/>
          <c:showCatName val="0"/>
          <c:showSerName val="0"/>
          <c:showPercent val="0"/>
          <c:showBubbleSize val="0"/>
        </c:dLbls>
        <c:marker val="1"/>
        <c:smooth val="0"/>
        <c:axId val="-1304989280"/>
        <c:axId val="-1304996352"/>
      </c:lineChart>
      <c:catAx>
        <c:axId val="-130498928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6352"/>
        <c:crosses val="autoZero"/>
        <c:auto val="1"/>
        <c:lblAlgn val="ctr"/>
        <c:lblOffset val="100"/>
        <c:noMultiLvlLbl val="0"/>
      </c:catAx>
      <c:valAx>
        <c:axId val="-1304996352"/>
        <c:scaling>
          <c:orientation val="minMax"/>
        </c:scaling>
        <c:delete val="0"/>
        <c:axPos val="l"/>
        <c:majorGridlines>
          <c:spPr>
            <a:ln w="9525" cap="flat" cmpd="sng" algn="ctr">
              <a:solidFill>
                <a:schemeClr val="tx1">
                  <a:lumMod val="50000"/>
                  <a:lumOff val="50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Revenus!$B$33</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Revenus!$C$33:$N$33</c:f>
              <c:numCache>
                <c:formatCode>_(* #\ ##0_);_(* \(#\ ##0\);_(* "-"_);_(@_)</c:formatCode>
                <c:ptCount val="12"/>
                <c:pt idx="0">
                  <c:v>0</c:v>
                </c:pt>
                <c:pt idx="1">
                  <c:v>0</c:v>
                </c:pt>
                <c:pt idx="2">
                  <c:v>0</c:v>
                </c:pt>
                <c:pt idx="3">
                  <c:v>0</c:v>
                </c:pt>
                <c:pt idx="4">
                  <c:v>0</c:v>
                </c:pt>
                <c:pt idx="5">
                  <c:v>0</c:v>
                </c:pt>
                <c:pt idx="6">
                  <c:v>0</c:v>
                </c:pt>
                <c:pt idx="7">
                  <c:v>0</c:v>
                </c:pt>
                <c:pt idx="8">
                  <c:v>219796.97097981488</c:v>
                </c:pt>
                <c:pt idx="9">
                  <c:v>272009.4684944998</c:v>
                </c:pt>
                <c:pt idx="10">
                  <c:v>297020.65274879977</c:v>
                </c:pt>
                <c:pt idx="11">
                  <c:v>469597.04562349938</c:v>
                </c:pt>
              </c:numCache>
            </c:numRef>
          </c:val>
          <c:smooth val="0"/>
          <c:extLst>
            <c:ext xmlns:c16="http://schemas.microsoft.com/office/drawing/2014/chart" uri="{C3380CC4-5D6E-409C-BE32-E72D297353CC}">
              <c16:uniqueId val="{00000000-028F-4192-A8ED-A557C4C8EFA4}"/>
            </c:ext>
          </c:extLst>
        </c:ser>
        <c:ser>
          <c:idx val="1"/>
          <c:order val="1"/>
          <c:tx>
            <c:strRef>
              <c:f>Revenus!$B$34</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Cache>
                <c:formatCode>_(* #\ ##0_);_(* \(#\ ##0\);_(* "-"_);_(@_)</c:formatCode>
                <c:ptCount val="12"/>
                <c:pt idx="0">
                  <c:v>443043.1107825996</c:v>
                </c:pt>
                <c:pt idx="1">
                  <c:v>494561.83400000003</c:v>
                </c:pt>
                <c:pt idx="2">
                  <c:v>614615.56306429999</c:v>
                </c:pt>
                <c:pt idx="3">
                  <c:v>656937.12476759998</c:v>
                </c:pt>
                <c:pt idx="4">
                  <c:v>728968.68730988703</c:v>
                </c:pt>
                <c:pt idx="5">
                  <c:v>760462.36233557609</c:v>
                </c:pt>
                <c:pt idx="6">
                  <c:v>862575.941378469</c:v>
                </c:pt>
                <c:pt idx="7">
                  <c:v>869809.28100672807</c:v>
                </c:pt>
                <c:pt idx="8">
                  <c:v>891024.80704457499</c:v>
                </c:pt>
                <c:pt idx="9">
                  <c:v>828084.20779805689</c:v>
                </c:pt>
                <c:pt idx="10">
                  <c:v>743111.63376114401</c:v>
                </c:pt>
                <c:pt idx="11">
                  <c:v>974201.43799999997</c:v>
                </c:pt>
              </c:numCache>
            </c:numRef>
          </c:val>
          <c:smooth val="0"/>
          <c:extLst>
            <c:ext xmlns:c16="http://schemas.microsoft.com/office/drawing/2014/chart" uri="{C3380CC4-5D6E-409C-BE32-E72D297353CC}">
              <c16:uniqueId val="{00000001-028F-4192-A8ED-A557C4C8EFA4}"/>
            </c:ext>
          </c:extLst>
        </c:ser>
        <c:ser>
          <c:idx val="2"/>
          <c:order val="2"/>
          <c:tx>
            <c:strRef>
              <c:f>Revenus!$B$35</c:f>
              <c:strCache>
                <c:ptCount val="1"/>
                <c:pt idx="0">
                  <c:v>2020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690276.20171404502</c:v>
                </c:pt>
                <c:pt idx="1">
                  <c:v>728394.33909167396</c:v>
                </c:pt>
                <c:pt idx="2">
                  <c:v>892863.42544995807</c:v>
                </c:pt>
                <c:pt idx="3">
                  <c:v>493910.23526492855</c:v>
                </c:pt>
                <c:pt idx="4">
                  <c:v>709165.05802270805</c:v>
                </c:pt>
                <c:pt idx="5">
                  <c:v>806612.90051808208</c:v>
                </c:pt>
                <c:pt idx="6">
                  <c:v>916081.33158536593</c:v>
                </c:pt>
                <c:pt idx="7">
                  <c:v>945979.48325820023</c:v>
                </c:pt>
                <c:pt idx="8">
                  <c:v>936542.62801682099</c:v>
                </c:pt>
                <c:pt idx="9">
                  <c:v>996351.68167788058</c:v>
                </c:pt>
                <c:pt idx="10">
                  <c:v>934848.13340790581</c:v>
                </c:pt>
                <c:pt idx="11">
                  <c:v>1098785.4812893185</c:v>
                </c:pt>
              </c:numCache>
            </c:numRef>
          </c:val>
          <c:smooth val="0"/>
          <c:extLst>
            <c:ext xmlns:c16="http://schemas.microsoft.com/office/drawing/2014/chart" uri="{C3380CC4-5D6E-409C-BE32-E72D297353CC}">
              <c16:uniqueId val="{00000000-DBA8-4C1E-93FC-8831C7B914C6}"/>
            </c:ext>
          </c:extLst>
        </c:ser>
        <c:ser>
          <c:idx val="3"/>
          <c:order val="3"/>
          <c:tx>
            <c:strRef>
              <c:f>Revenus!$B$36</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952300.00349369203</c:v>
                </c:pt>
                <c:pt idx="1">
                  <c:v>943401.83486795612</c:v>
                </c:pt>
                <c:pt idx="2">
                  <c:v>1040331.8953566019</c:v>
                </c:pt>
                <c:pt idx="3">
                  <c:v>1005728.1802943649</c:v>
                </c:pt>
                <c:pt idx="4">
                  <c:v>1012033.9296635827</c:v>
                </c:pt>
                <c:pt idx="5">
                  <c:v>1036629.1061093356</c:v>
                </c:pt>
                <c:pt idx="6">
                  <c:v>1083364.182746005</c:v>
                </c:pt>
                <c:pt idx="7">
                  <c:v>1083963.4309111051</c:v>
                </c:pt>
                <c:pt idx="8">
                  <c:v>1071737.7359513941</c:v>
                </c:pt>
                <c:pt idx="9">
                  <c:v>1096231.3215135499</c:v>
                </c:pt>
                <c:pt idx="10">
                  <c:v>1056889.6977813239</c:v>
                </c:pt>
                <c:pt idx="11">
                  <c:v>1248168.4696134415</c:v>
                </c:pt>
              </c:numCache>
            </c:numRef>
          </c:val>
          <c:smooth val="0"/>
          <c:extLst>
            <c:ext xmlns:c16="http://schemas.microsoft.com/office/drawing/2014/chart" uri="{C3380CC4-5D6E-409C-BE32-E72D297353CC}">
              <c16:uniqueId val="{00000000-6873-4837-91FF-FAE0688AABF2}"/>
            </c:ext>
          </c:extLst>
        </c:ser>
        <c:dLbls>
          <c:showLegendKey val="0"/>
          <c:showVal val="0"/>
          <c:showCatName val="0"/>
          <c:showSerName val="0"/>
          <c:showPercent val="0"/>
          <c:showBubbleSize val="0"/>
        </c:dLbls>
        <c:marker val="1"/>
        <c:smooth val="0"/>
        <c:axId val="-1304992544"/>
        <c:axId val="-1304995808"/>
      </c:lineChart>
      <c:catAx>
        <c:axId val="-130499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5808"/>
        <c:crosses val="autoZero"/>
        <c:auto val="1"/>
        <c:lblAlgn val="ctr"/>
        <c:lblOffset val="100"/>
        <c:noMultiLvlLbl val="0"/>
      </c:catAx>
      <c:valAx>
        <c:axId val="-130499580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Revenus!$B$104</c:f>
              <c:strCache>
                <c:ptCount val="1"/>
                <c:pt idx="0">
                  <c:v>2018</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Revenus!$C$104:$N$104</c:f>
              <c:numCache>
                <c:formatCode>_(* #\ ##0_);_(* \(#\ ##0\);_(* "-"_);_(@_)</c:formatCode>
                <c:ptCount val="12"/>
                <c:pt idx="0">
                  <c:v>0</c:v>
                </c:pt>
                <c:pt idx="1">
                  <c:v>0</c:v>
                </c:pt>
                <c:pt idx="2">
                  <c:v>0</c:v>
                </c:pt>
                <c:pt idx="3">
                  <c:v>0</c:v>
                </c:pt>
                <c:pt idx="4">
                  <c:v>0</c:v>
                </c:pt>
                <c:pt idx="5">
                  <c:v>0</c:v>
                </c:pt>
                <c:pt idx="6">
                  <c:v>0</c:v>
                </c:pt>
                <c:pt idx="7">
                  <c:v>0</c:v>
                </c:pt>
                <c:pt idx="8">
                  <c:v>14164.459000000001</c:v>
                </c:pt>
                <c:pt idx="9">
                  <c:v>21782.951008800428</c:v>
                </c:pt>
                <c:pt idx="10">
                  <c:v>20955.535</c:v>
                </c:pt>
                <c:pt idx="11">
                  <c:v>25712.456999999999</c:v>
                </c:pt>
              </c:numCache>
            </c:numRef>
          </c:val>
          <c:smooth val="0"/>
          <c:extLst>
            <c:ext xmlns:c16="http://schemas.microsoft.com/office/drawing/2014/chart" uri="{C3380CC4-5D6E-409C-BE32-E72D297353CC}">
              <c16:uniqueId val="{00000000-0EBF-4848-8565-F478C6462761}"/>
            </c:ext>
          </c:extLst>
        </c:ser>
        <c:ser>
          <c:idx val="1"/>
          <c:order val="1"/>
          <c:tx>
            <c:strRef>
              <c:f>Revenus!$B$105</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Revenus!$C$105:$N$105</c:f>
              <c:numCache>
                <c:formatCode>_(* #\ ##0_);_(* \(#\ ##0\);_(* "-"_);_(@_)</c:formatCode>
                <c:ptCount val="12"/>
                <c:pt idx="0">
                  <c:v>24711.764516000923</c:v>
                </c:pt>
                <c:pt idx="1">
                  <c:v>24395.725999999999</c:v>
                </c:pt>
                <c:pt idx="2">
                  <c:v>29255.562999999998</c:v>
                </c:pt>
                <c:pt idx="3">
                  <c:v>31312.965</c:v>
                </c:pt>
                <c:pt idx="4">
                  <c:v>35113.944000000003</c:v>
                </c:pt>
                <c:pt idx="5">
                  <c:v>38661.812340000004</c:v>
                </c:pt>
                <c:pt idx="6">
                  <c:v>46766.987999999998</c:v>
                </c:pt>
                <c:pt idx="7">
                  <c:v>49835.077840000005</c:v>
                </c:pt>
                <c:pt idx="8">
                  <c:v>50735.673569999999</c:v>
                </c:pt>
                <c:pt idx="9">
                  <c:v>54910.64819</c:v>
                </c:pt>
                <c:pt idx="10">
                  <c:v>55956.002</c:v>
                </c:pt>
                <c:pt idx="11">
                  <c:v>65088.82475</c:v>
                </c:pt>
              </c:numCache>
            </c:numRef>
          </c:val>
          <c:smooth val="0"/>
          <c:extLst>
            <c:ext xmlns:c16="http://schemas.microsoft.com/office/drawing/2014/chart" uri="{C3380CC4-5D6E-409C-BE32-E72D297353CC}">
              <c16:uniqueId val="{00000001-0EBF-4848-8565-F478C6462761}"/>
            </c:ext>
          </c:extLst>
        </c:ser>
        <c:ser>
          <c:idx val="2"/>
          <c:order val="2"/>
          <c:tx>
            <c:strRef>
              <c:f>Revenus!$B$106</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Revenus!$C$106:$N$106</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41-460C-9EAB-EEDD30B3EF4D}"/>
            </c:ext>
          </c:extLst>
        </c:ser>
        <c:ser>
          <c:idx val="3"/>
          <c:order val="3"/>
          <c:tx>
            <c:strRef>
              <c:f>Revenus!$B$107</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Revenus!$C$107:$N$107</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982-4095-B20C-2874A85B3EF6}"/>
            </c:ext>
          </c:extLst>
        </c:ser>
        <c:dLbls>
          <c:showLegendKey val="0"/>
          <c:showVal val="0"/>
          <c:showCatName val="0"/>
          <c:showSerName val="0"/>
          <c:showPercent val="0"/>
          <c:showBubbleSize val="0"/>
        </c:dLbls>
        <c:marker val="1"/>
        <c:smooth val="0"/>
        <c:axId val="-1304994176"/>
        <c:axId val="-1304990368"/>
        <c:extLst/>
      </c:lineChart>
      <c:catAx>
        <c:axId val="-1304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0368"/>
        <c:crosses val="autoZero"/>
        <c:auto val="1"/>
        <c:lblAlgn val="ctr"/>
        <c:lblOffset val="100"/>
        <c:noMultiLvlLbl val="0"/>
      </c:catAx>
      <c:valAx>
        <c:axId val="-130499036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Revenus!$B$127</c:f>
              <c:strCache>
                <c:ptCount val="1"/>
                <c:pt idx="0">
                  <c:v>2018</c:v>
                </c:pt>
              </c:strCache>
            </c:strRef>
          </c:tx>
          <c:spPr>
            <a:ln w="22225" cap="rnd">
              <a:solidFill>
                <a:schemeClr val="accent1"/>
              </a:solidFill>
              <a:round/>
            </a:ln>
            <a:effectLst/>
          </c:spPr>
          <c:marker>
            <c:symbol val="squar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Revenus!$C$127:$N$127</c:f>
              <c:numCache>
                <c:formatCode>_(* #\ ##0_);_(* \(#\ ##0\);_(* "-"_);_(@_)</c:formatCode>
                <c:ptCount val="12"/>
                <c:pt idx="0">
                  <c:v>0</c:v>
                </c:pt>
                <c:pt idx="1">
                  <c:v>0</c:v>
                </c:pt>
                <c:pt idx="2">
                  <c:v>0</c:v>
                </c:pt>
                <c:pt idx="3">
                  <c:v>0</c:v>
                </c:pt>
                <c:pt idx="4">
                  <c:v>0</c:v>
                </c:pt>
                <c:pt idx="5">
                  <c:v>0</c:v>
                </c:pt>
                <c:pt idx="6">
                  <c:v>0</c:v>
                </c:pt>
                <c:pt idx="7">
                  <c:v>0</c:v>
                </c:pt>
                <c:pt idx="8">
                  <c:v>1279.7729184188393</c:v>
                </c:pt>
                <c:pt idx="9">
                  <c:v>1782.8006626999997</c:v>
                </c:pt>
                <c:pt idx="10">
                  <c:v>908.74684059999981</c:v>
                </c:pt>
                <c:pt idx="11">
                  <c:v>397.8973909</c:v>
                </c:pt>
              </c:numCache>
            </c:numRef>
          </c:val>
          <c:smooth val="0"/>
          <c:extLst>
            <c:ext xmlns:c16="http://schemas.microsoft.com/office/drawing/2014/chart" uri="{C3380CC4-5D6E-409C-BE32-E72D297353CC}">
              <c16:uniqueId val="{00000000-DE12-4DE8-86C8-7D467A09452D}"/>
            </c:ext>
          </c:extLst>
        </c:ser>
        <c:ser>
          <c:idx val="1"/>
          <c:order val="1"/>
          <c:tx>
            <c:strRef>
              <c:f>Revenus!$B$128</c:f>
              <c:strCache>
                <c:ptCount val="1"/>
                <c:pt idx="0">
                  <c:v>2019</c:v>
                </c:pt>
              </c:strCache>
            </c:strRef>
          </c:tx>
          <c:spPr>
            <a:ln w="28575" cap="rnd">
              <a:solidFill>
                <a:schemeClr val="accent2"/>
              </a:solidFill>
              <a:round/>
            </a:ln>
            <a:effectLst/>
          </c:spPr>
          <c:marker>
            <c:symbol val="squar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Revenus!$C$128:$N$128</c:f>
              <c:numCache>
                <c:formatCode>_(* #\ ##0_);_(* \(#\ ##0\);_(* "-"_);_(@_)</c:formatCode>
                <c:ptCount val="12"/>
                <c:pt idx="0">
                  <c:v>308.91505299999994</c:v>
                </c:pt>
                <c:pt idx="1">
                  <c:v>174.51599999999999</c:v>
                </c:pt>
                <c:pt idx="2">
                  <c:v>296.55</c:v>
                </c:pt>
                <c:pt idx="3">
                  <c:v>319.17577619999997</c:v>
                </c:pt>
                <c:pt idx="4">
                  <c:v>276.57695380000001</c:v>
                </c:pt>
                <c:pt idx="5">
                  <c:v>46.256999999999998</c:v>
                </c:pt>
                <c:pt idx="6">
                  <c:v>197.643</c:v>
                </c:pt>
                <c:pt idx="7">
                  <c:v>0</c:v>
                </c:pt>
                <c:pt idx="8">
                  <c:v>0</c:v>
                </c:pt>
                <c:pt idx="9">
                  <c:v>0</c:v>
                </c:pt>
                <c:pt idx="10">
                  <c:v>0</c:v>
                </c:pt>
                <c:pt idx="11">
                  <c:v>0</c:v>
                </c:pt>
              </c:numCache>
            </c:numRef>
          </c:val>
          <c:smooth val="0"/>
          <c:extLst>
            <c:ext xmlns:c16="http://schemas.microsoft.com/office/drawing/2014/chart" uri="{C3380CC4-5D6E-409C-BE32-E72D297353CC}">
              <c16:uniqueId val="{00000001-DE12-4DE8-86C8-7D467A09452D}"/>
            </c:ext>
          </c:extLst>
        </c:ser>
        <c:ser>
          <c:idx val="2"/>
          <c:order val="2"/>
          <c:tx>
            <c:strRef>
              <c:f>Revenus!$B$129</c:f>
              <c:strCache>
                <c:ptCount val="1"/>
                <c:pt idx="0">
                  <c:v>2020</c:v>
                </c:pt>
              </c:strCache>
            </c:strRef>
          </c:tx>
          <c:spPr>
            <a:ln w="28575" cap="rnd">
              <a:solidFill>
                <a:schemeClr val="accent3"/>
              </a:solidFill>
              <a:round/>
            </a:ln>
            <a:effectLst/>
          </c:spPr>
          <c:marker>
            <c:symbol val="squar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Revenus!$C$129:$N$129</c:f>
              <c:numCache>
                <c:formatCode>_(* #\ ##0_);_(* \(#\ ##0\);_(* "-"_);_(@_)</c:formatCode>
                <c:ptCount val="12"/>
                <c:pt idx="0">
                  <c:v>0</c:v>
                </c:pt>
                <c:pt idx="1">
                  <c:v>0</c:v>
                </c:pt>
                <c:pt idx="2">
                  <c:v>0</c:v>
                </c:pt>
                <c:pt idx="3">
                  <c:v>0</c:v>
                </c:pt>
                <c:pt idx="4">
                  <c:v>0</c:v>
                </c:pt>
                <c:pt idx="5">
                  <c:v>0</c:v>
                </c:pt>
                <c:pt idx="6">
                  <c:v>0</c:v>
                </c:pt>
                <c:pt idx="7">
                  <c:v>0</c:v>
                </c:pt>
                <c:pt idx="8">
                  <c:v>0</c:v>
                </c:pt>
                <c:pt idx="9">
                  <c:v>0</c:v>
                </c:pt>
                <c:pt idx="10">
                  <c:v>46.22</c:v>
                </c:pt>
                <c:pt idx="11">
                  <c:v>163.77099999999999</c:v>
                </c:pt>
              </c:numCache>
            </c:numRef>
          </c:val>
          <c:smooth val="0"/>
          <c:extLst>
            <c:ext xmlns:c16="http://schemas.microsoft.com/office/drawing/2014/chart" uri="{C3380CC4-5D6E-409C-BE32-E72D297353CC}">
              <c16:uniqueId val="{00000000-F5A4-4099-A6ED-06FD9CF2338B}"/>
            </c:ext>
          </c:extLst>
        </c:ser>
        <c:ser>
          <c:idx val="3"/>
          <c:order val="3"/>
          <c:tx>
            <c:strRef>
              <c:f>Revenus!$B$130</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Revenus!$C$130:$N$130</c:f>
              <c:numCache>
                <c:formatCode>_(* #\ ##0_);_(* \(#\ ##0\);_(* "-"_);_(@_)</c:formatCode>
                <c:ptCount val="12"/>
                <c:pt idx="0">
                  <c:v>290.43200000000002</c:v>
                </c:pt>
                <c:pt idx="1">
                  <c:v>213.95500000000001</c:v>
                </c:pt>
                <c:pt idx="2">
                  <c:v>278.93299999999999</c:v>
                </c:pt>
                <c:pt idx="3">
                  <c:v>156.97499999999999</c:v>
                </c:pt>
                <c:pt idx="4">
                  <c:v>240.74</c:v>
                </c:pt>
                <c:pt idx="5">
                  <c:v>225.54933333333335</c:v>
                </c:pt>
                <c:pt idx="6">
                  <c:v>150.61799999999999</c:v>
                </c:pt>
                <c:pt idx="7">
                  <c:v>175.33482309999994</c:v>
                </c:pt>
                <c:pt idx="8">
                  <c:v>137.81767730000001</c:v>
                </c:pt>
                <c:pt idx="9">
                  <c:v>170.50502400000008</c:v>
                </c:pt>
                <c:pt idx="10">
                  <c:v>154.93195879999996</c:v>
                </c:pt>
                <c:pt idx="11">
                  <c:v>164.24451110000001</c:v>
                </c:pt>
              </c:numCache>
            </c:numRef>
          </c:val>
          <c:smooth val="0"/>
          <c:extLst>
            <c:ext xmlns:c16="http://schemas.microsoft.com/office/drawing/2014/chart" uri="{C3380CC4-5D6E-409C-BE32-E72D297353CC}">
              <c16:uniqueId val="{00000000-0661-4BAF-AF04-49EB55E123FC}"/>
            </c:ext>
          </c:extLst>
        </c:ser>
        <c:dLbls>
          <c:showLegendKey val="0"/>
          <c:showVal val="0"/>
          <c:showCatName val="0"/>
          <c:showSerName val="0"/>
          <c:showPercent val="0"/>
          <c:showBubbleSize val="0"/>
        </c:dLbls>
        <c:marker val="1"/>
        <c:smooth val="0"/>
        <c:axId val="-1304994720"/>
        <c:axId val="-1304985472"/>
      </c:lineChart>
      <c:catAx>
        <c:axId val="-130499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5472"/>
        <c:crosses val="autoZero"/>
        <c:auto val="1"/>
        <c:lblAlgn val="ctr"/>
        <c:lblOffset val="100"/>
        <c:noMultiLvlLbl val="0"/>
      </c:catAx>
      <c:valAx>
        <c:axId val="-1304985472"/>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Revenus!$P$8</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Cache>
                <c:formatCode>_(* #\ ##0_);_(* \(#\ ##0\);_(* "-"_);_(@_)</c:formatCode>
                <c:ptCount val="12"/>
                <c:pt idx="0">
                  <c:v>0</c:v>
                </c:pt>
                <c:pt idx="1">
                  <c:v>0</c:v>
                </c:pt>
                <c:pt idx="2">
                  <c:v>0</c:v>
                </c:pt>
                <c:pt idx="3">
                  <c:v>0</c:v>
                </c:pt>
                <c:pt idx="4">
                  <c:v>0</c:v>
                </c:pt>
                <c:pt idx="5">
                  <c:v>0</c:v>
                </c:pt>
                <c:pt idx="6">
                  <c:v>0</c:v>
                </c:pt>
                <c:pt idx="7">
                  <c:v>0</c:v>
                </c:pt>
                <c:pt idx="8">
                  <c:v>442.02021661929371</c:v>
                </c:pt>
                <c:pt idx="9">
                  <c:v>508.32241147798561</c:v>
                </c:pt>
                <c:pt idx="10">
                  <c:v>477.16308932912909</c:v>
                </c:pt>
                <c:pt idx="11">
                  <c:v>628.89453592377117</c:v>
                </c:pt>
              </c:numCache>
            </c:numRef>
          </c:val>
          <c:smooth val="0"/>
          <c:extLst>
            <c:ext xmlns:c16="http://schemas.microsoft.com/office/drawing/2014/chart" uri="{C3380CC4-5D6E-409C-BE32-E72D297353CC}">
              <c16:uniqueId val="{00000000-11C2-4337-9220-131640383AE1}"/>
            </c:ext>
          </c:extLst>
        </c:ser>
        <c:ser>
          <c:idx val="1"/>
          <c:order val="1"/>
          <c:tx>
            <c:strRef>
              <c:f>Revenus!$P$9</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604.58173751125889</c:v>
                </c:pt>
                <c:pt idx="1">
                  <c:v>615.17897585900175</c:v>
                </c:pt>
                <c:pt idx="2">
                  <c:v>646.72677580799837</c:v>
                </c:pt>
                <c:pt idx="3">
                  <c:v>650.13715978857306</c:v>
                </c:pt>
                <c:pt idx="4">
                  <c:v>675.73936222016891</c:v>
                </c:pt>
                <c:pt idx="5">
                  <c:v>648.05789872642242</c:v>
                </c:pt>
                <c:pt idx="6">
                  <c:v>668.95963031554697</c:v>
                </c:pt>
                <c:pt idx="7">
                  <c:v>688.22035070306401</c:v>
                </c:pt>
                <c:pt idx="8">
                  <c:v>655.34608732675702</c:v>
                </c:pt>
                <c:pt idx="9">
                  <c:v>607.13646739418471</c:v>
                </c:pt>
                <c:pt idx="10">
                  <c:v>552.37681694406569</c:v>
                </c:pt>
                <c:pt idx="11">
                  <c:v>683.11753776936359</c:v>
                </c:pt>
              </c:numCache>
            </c:numRef>
          </c:val>
          <c:smooth val="0"/>
          <c:extLst>
            <c:ext xmlns:c16="http://schemas.microsoft.com/office/drawing/2014/chart" uri="{C3380CC4-5D6E-409C-BE32-E72D297353CC}">
              <c16:uniqueId val="{00000001-11C2-4337-9220-131640383AE1}"/>
            </c:ext>
          </c:extLst>
        </c:ser>
        <c:ser>
          <c:idx val="2"/>
          <c:order val="2"/>
          <c:tx>
            <c:strRef>
              <c:f>Revenus!$P$10</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474.12678933594447</c:v>
                </c:pt>
                <c:pt idx="1">
                  <c:v>484.31953053945495</c:v>
                </c:pt>
                <c:pt idx="2">
                  <c:v>544.18820621129453</c:v>
                </c:pt>
                <c:pt idx="3">
                  <c:v>319.8547637134908</c:v>
                </c:pt>
                <c:pt idx="4">
                  <c:v>389.38886140832767</c:v>
                </c:pt>
                <c:pt idx="5">
                  <c:v>408.04768305867731</c:v>
                </c:pt>
                <c:pt idx="6">
                  <c:v>506.63884779928537</c:v>
                </c:pt>
                <c:pt idx="7">
                  <c:v>520.36642637529917</c:v>
                </c:pt>
                <c:pt idx="8">
                  <c:v>506.59613053446975</c:v>
                </c:pt>
                <c:pt idx="9">
                  <c:v>525.68527885796482</c:v>
                </c:pt>
                <c:pt idx="10">
                  <c:v>497.83566854331764</c:v>
                </c:pt>
                <c:pt idx="11">
                  <c:v>561.50565089286749</c:v>
                </c:pt>
              </c:numCache>
            </c:numRef>
          </c:val>
          <c:smooth val="0"/>
          <c:extLst>
            <c:ext xmlns:c16="http://schemas.microsoft.com/office/drawing/2014/chart" uri="{C3380CC4-5D6E-409C-BE32-E72D297353CC}">
              <c16:uniqueId val="{00000000-8648-4B39-B228-239C4DC252F1}"/>
            </c:ext>
          </c:extLst>
        </c:ser>
        <c:ser>
          <c:idx val="3"/>
          <c:order val="3"/>
          <c:tx>
            <c:strRef>
              <c:f>Revenus!$P$11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495.78669937724254</c:v>
                </c:pt>
                <c:pt idx="1">
                  <c:v>481.19311394992508</c:v>
                </c:pt>
                <c:pt idx="2">
                  <c:v>528.21536224622685</c:v>
                </c:pt>
                <c:pt idx="3">
                  <c:v>505.92652627689569</c:v>
                </c:pt>
                <c:pt idx="4">
                  <c:v>467.00392217395824</c:v>
                </c:pt>
                <c:pt idx="5">
                  <c:v>480.384812903333</c:v>
                </c:pt>
                <c:pt idx="6">
                  <c:v>522.81242755270569</c:v>
                </c:pt>
                <c:pt idx="7">
                  <c:v>526.94593980954869</c:v>
                </c:pt>
                <c:pt idx="8">
                  <c:v>527.27988223992702</c:v>
                </c:pt>
                <c:pt idx="9">
                  <c:v>544.13141038565686</c:v>
                </c:pt>
                <c:pt idx="10">
                  <c:v>520.61017866118289</c:v>
                </c:pt>
                <c:pt idx="11">
                  <c:v>599.7591793775083</c:v>
                </c:pt>
              </c:numCache>
            </c:numRef>
          </c:val>
          <c:smooth val="0"/>
          <c:extLst>
            <c:ext xmlns:c16="http://schemas.microsoft.com/office/drawing/2014/chart" uri="{C3380CC4-5D6E-409C-BE32-E72D297353CC}">
              <c16:uniqueId val="{00000000-60B6-4771-96F0-91ED5C467225}"/>
            </c:ext>
          </c:extLst>
        </c:ser>
        <c:dLbls>
          <c:showLegendKey val="0"/>
          <c:showVal val="0"/>
          <c:showCatName val="0"/>
          <c:showSerName val="0"/>
          <c:showPercent val="0"/>
          <c:showBubbleSize val="0"/>
        </c:dLbls>
        <c:marker val="1"/>
        <c:smooth val="0"/>
        <c:axId val="-1304992000"/>
        <c:axId val="-1170323536"/>
      </c:lineChart>
      <c:catAx>
        <c:axId val="-13049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3536"/>
        <c:crosses val="autoZero"/>
        <c:auto val="1"/>
        <c:lblAlgn val="ctr"/>
        <c:lblOffset val="100"/>
        <c:noMultiLvlLbl val="0"/>
      </c:catAx>
      <c:valAx>
        <c:axId val="-1170323536"/>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Revenus!$B$56</c:f>
              <c:strCache>
                <c:ptCount val="1"/>
                <c:pt idx="0">
                  <c:v>2018</c:v>
                </c:pt>
              </c:strCache>
            </c:strRef>
          </c:tx>
          <c:spPr>
            <a:ln w="22225"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Revenus!$C$56:$N$56</c:f>
              <c:numCache>
                <c:formatCode>_(* #\ ##0_);_(* \(#\ ##0\);_(* "-"_);_(@_)</c:formatCode>
                <c:ptCount val="12"/>
                <c:pt idx="0">
                  <c:v>0</c:v>
                </c:pt>
                <c:pt idx="1">
                  <c:v>0</c:v>
                </c:pt>
                <c:pt idx="2">
                  <c:v>0</c:v>
                </c:pt>
                <c:pt idx="3">
                  <c:v>0</c:v>
                </c:pt>
                <c:pt idx="4">
                  <c:v>0</c:v>
                </c:pt>
                <c:pt idx="5">
                  <c:v>0</c:v>
                </c:pt>
                <c:pt idx="6">
                  <c:v>0</c:v>
                </c:pt>
                <c:pt idx="7">
                  <c:v>0</c:v>
                </c:pt>
                <c:pt idx="8">
                  <c:v>24711.812320437337</c:v>
                </c:pt>
                <c:pt idx="9">
                  <c:v>24711.812320437337</c:v>
                </c:pt>
                <c:pt idx="10">
                  <c:v>24711.812320437337</c:v>
                </c:pt>
                <c:pt idx="11">
                  <c:v>24711.812320437337</c:v>
                </c:pt>
              </c:numCache>
            </c:numRef>
          </c:val>
          <c:smooth val="0"/>
          <c:extLst>
            <c:ext xmlns:c16="http://schemas.microsoft.com/office/drawing/2014/chart" uri="{C3380CC4-5D6E-409C-BE32-E72D297353CC}">
              <c16:uniqueId val="{00000000-028F-4192-A8ED-A557C4C8EFA4}"/>
            </c:ext>
          </c:extLst>
        </c:ser>
        <c:ser>
          <c:idx val="1"/>
          <c:order val="1"/>
          <c:tx>
            <c:strRef>
              <c:f>Revenus!$B$57</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Revenus!$C$57:$N$57</c:f>
              <c:numCache>
                <c:formatCode>_(* #\ ##0_);_(* \(#\ ##0\);_(* "-"_);_(@_)</c:formatCode>
                <c:ptCount val="12"/>
                <c:pt idx="0">
                  <c:v>67136.967516499994</c:v>
                </c:pt>
                <c:pt idx="1">
                  <c:v>79268.796000000002</c:v>
                </c:pt>
                <c:pt idx="2">
                  <c:v>103613.2105841</c:v>
                </c:pt>
                <c:pt idx="3">
                  <c:v>112440.59354430001</c:v>
                </c:pt>
                <c:pt idx="4">
                  <c:v>127466.239</c:v>
                </c:pt>
                <c:pt idx="5">
                  <c:v>131617.31683852003</c:v>
                </c:pt>
                <c:pt idx="6">
                  <c:v>149472.32025399499</c:v>
                </c:pt>
                <c:pt idx="7">
                  <c:v>151274.36080740101</c:v>
                </c:pt>
                <c:pt idx="8">
                  <c:v>152723.10849453299</c:v>
                </c:pt>
                <c:pt idx="9">
                  <c:v>140971.41763760301</c:v>
                </c:pt>
                <c:pt idx="10">
                  <c:v>133293.38870479402</c:v>
                </c:pt>
                <c:pt idx="11">
                  <c:v>159221.095</c:v>
                </c:pt>
              </c:numCache>
            </c:numRef>
          </c:val>
          <c:smooth val="0"/>
          <c:extLst>
            <c:ext xmlns:c16="http://schemas.microsoft.com/office/drawing/2014/chart" uri="{C3380CC4-5D6E-409C-BE32-E72D297353CC}">
              <c16:uniqueId val="{00000000-7C10-48E5-934E-A61C00386833}"/>
            </c:ext>
          </c:extLst>
        </c:ser>
        <c:ser>
          <c:idx val="2"/>
          <c:order val="2"/>
          <c:tx>
            <c:strRef>
              <c:f>Revenus!$B$58</c:f>
              <c:strCache>
                <c:ptCount val="1"/>
                <c:pt idx="0">
                  <c:v>2020</c:v>
                </c:pt>
              </c:strCache>
            </c:strRef>
          </c:tx>
          <c:spPr>
            <a:ln w="2857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107156.11027418</c:v>
                </c:pt>
                <c:pt idx="1">
                  <c:v>118364.882439024</c:v>
                </c:pt>
                <c:pt idx="2">
                  <c:v>96111.574861227899</c:v>
                </c:pt>
                <c:pt idx="3">
                  <c:v>4444.326</c:v>
                </c:pt>
                <c:pt idx="4">
                  <c:v>3142.5997123633306</c:v>
                </c:pt>
                <c:pt idx="5">
                  <c:v>3200.5076501261501</c:v>
                </c:pt>
                <c:pt idx="6">
                  <c:v>139818.55153910798</c:v>
                </c:pt>
                <c:pt idx="7">
                  <c:v>172116.05194701429</c:v>
                </c:pt>
                <c:pt idx="8">
                  <c:v>170691.61664423902</c:v>
                </c:pt>
                <c:pt idx="9">
                  <c:v>177668.33256602185</c:v>
                </c:pt>
                <c:pt idx="10">
                  <c:v>172328.44821614801</c:v>
                </c:pt>
                <c:pt idx="11">
                  <c:v>203146.44052817492</c:v>
                </c:pt>
              </c:numCache>
            </c:numRef>
          </c:val>
          <c:smooth val="0"/>
          <c:extLst>
            <c:ext xmlns:c16="http://schemas.microsoft.com/office/drawing/2014/chart" uri="{C3380CC4-5D6E-409C-BE32-E72D297353CC}">
              <c16:uniqueId val="{00000001-7C10-48E5-934E-A61C00386833}"/>
            </c:ext>
          </c:extLst>
        </c:ser>
        <c:ser>
          <c:idx val="3"/>
          <c:order val="3"/>
          <c:tx>
            <c:strRef>
              <c:f>Revenus!$B$59</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190776.56765433139</c:v>
                </c:pt>
                <c:pt idx="1">
                  <c:v>172622.16121518487</c:v>
                </c:pt>
                <c:pt idx="2">
                  <c:v>202887.96830614001</c:v>
                </c:pt>
                <c:pt idx="3">
                  <c:v>202615.50561396132</c:v>
                </c:pt>
                <c:pt idx="4">
                  <c:v>210867.33263246427</c:v>
                </c:pt>
                <c:pt idx="5">
                  <c:v>215922.68126913373</c:v>
                </c:pt>
                <c:pt idx="6">
                  <c:v>243495.54028427246</c:v>
                </c:pt>
                <c:pt idx="7">
                  <c:v>229771.05003548175</c:v>
                </c:pt>
                <c:pt idx="8">
                  <c:v>246689.65403404576</c:v>
                </c:pt>
                <c:pt idx="9">
                  <c:v>229119.03015592499</c:v>
                </c:pt>
                <c:pt idx="10">
                  <c:v>228503.52649983999</c:v>
                </c:pt>
                <c:pt idx="11">
                  <c:v>258444.86767823459</c:v>
                </c:pt>
              </c:numCache>
            </c:numRef>
          </c:val>
          <c:smooth val="0"/>
          <c:extLst>
            <c:ext xmlns:c16="http://schemas.microsoft.com/office/drawing/2014/chart" uri="{C3380CC4-5D6E-409C-BE32-E72D297353CC}">
              <c16:uniqueId val="{00000000-AEFE-475B-BAEF-14032DB9950B}"/>
            </c:ext>
          </c:extLst>
        </c:ser>
        <c:dLbls>
          <c:showLegendKey val="0"/>
          <c:showVal val="0"/>
          <c:showCatName val="0"/>
          <c:showSerName val="0"/>
          <c:showPercent val="0"/>
          <c:showBubbleSize val="0"/>
        </c:dLbls>
        <c:marker val="1"/>
        <c:smooth val="0"/>
        <c:axId val="-1170331152"/>
        <c:axId val="-1170322448"/>
      </c:lineChart>
      <c:catAx>
        <c:axId val="-117033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2448"/>
        <c:crosses val="autoZero"/>
        <c:auto val="1"/>
        <c:lblAlgn val="ctr"/>
        <c:lblOffset val="100"/>
        <c:noMultiLvlLbl val="0"/>
      </c:catAx>
      <c:valAx>
        <c:axId val="-117032244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31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Revenus!$B$81</c:f>
              <c:strCache>
                <c:ptCount val="1"/>
                <c:pt idx="0">
                  <c:v>2018</c:v>
                </c:pt>
              </c:strCache>
            </c:strRef>
          </c:tx>
          <c:spPr>
            <a:ln w="22225" cap="rnd">
              <a:solidFill>
                <a:schemeClr val="accent1"/>
              </a:solidFill>
              <a:round/>
            </a:ln>
            <a:effectLst/>
          </c:spPr>
          <c:marker>
            <c:symbol val="triang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Revenus!$C$81:$N$81</c:f>
              <c:numCache>
                <c:formatCode>_(* #\ ##0_);_(* \(#\ ##0\);_(* "-"_);_(@_)</c:formatCode>
                <c:ptCount val="12"/>
                <c:pt idx="0">
                  <c:v>0</c:v>
                </c:pt>
                <c:pt idx="1">
                  <c:v>0</c:v>
                </c:pt>
                <c:pt idx="2">
                  <c:v>0</c:v>
                </c:pt>
                <c:pt idx="3">
                  <c:v>0</c:v>
                </c:pt>
                <c:pt idx="4">
                  <c:v>0</c:v>
                </c:pt>
                <c:pt idx="5">
                  <c:v>0</c:v>
                </c:pt>
                <c:pt idx="6">
                  <c:v>0</c:v>
                </c:pt>
                <c:pt idx="7">
                  <c:v>0</c:v>
                </c:pt>
                <c:pt idx="8">
                  <c:v>10905.481</c:v>
                </c:pt>
                <c:pt idx="9">
                  <c:v>12134.449000000001</c:v>
                </c:pt>
                <c:pt idx="10">
                  <c:v>10529.783211895712</c:v>
                </c:pt>
                <c:pt idx="11">
                  <c:v>14432.432000000001</c:v>
                </c:pt>
              </c:numCache>
            </c:numRef>
          </c:val>
          <c:smooth val="0"/>
          <c:extLst>
            <c:ext xmlns:c16="http://schemas.microsoft.com/office/drawing/2014/chart" uri="{C3380CC4-5D6E-409C-BE32-E72D297353CC}">
              <c16:uniqueId val="{00000000-028F-4192-A8ED-A557C4C8EFA4}"/>
            </c:ext>
          </c:extLst>
        </c:ser>
        <c:ser>
          <c:idx val="1"/>
          <c:order val="1"/>
          <c:tx>
            <c:strRef>
              <c:f>Revenus!$B$82</c:f>
              <c:strCache>
                <c:ptCount val="1"/>
                <c:pt idx="0">
                  <c:v>2019</c:v>
                </c:pt>
              </c:strCache>
            </c:strRef>
          </c:tx>
          <c:spPr>
            <a:ln w="22225" cap="rnd">
              <a:solidFill>
                <a:schemeClr val="accent2"/>
              </a:solidFill>
              <a:round/>
            </a:ln>
            <a:effectLst/>
          </c:spPr>
          <c:marker>
            <c:symbol val="triangle"/>
            <c:size val="9"/>
            <c:spPr>
              <a:solidFill>
                <a:schemeClr val="accent2"/>
              </a:solidFill>
              <a:ln w="9525">
                <a:solidFill>
                  <a:schemeClr val="accent2"/>
                </a:solidFill>
              </a:ln>
              <a:effectLst/>
              <a:scene3d>
                <a:camera prst="orthographicFront"/>
                <a:lightRig rig="threePt" dir="t"/>
              </a:scene3d>
              <a:sp3d>
                <a:bevelT w="63500" h="25400"/>
              </a:sp3d>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Revenus!$C$82:$N$82</c:f>
              <c:numCache>
                <c:formatCode>_(* #\ ##0_);_(* \(#\ ##0\);_(* "-"_);_(@_)</c:formatCode>
                <c:ptCount val="12"/>
                <c:pt idx="0">
                  <c:v>27165.455239697221</c:v>
                </c:pt>
                <c:pt idx="1">
                  <c:v>29595.973000000002</c:v>
                </c:pt>
                <c:pt idx="2">
                  <c:v>23030.121999999999</c:v>
                </c:pt>
                <c:pt idx="3">
                  <c:v>19707.038</c:v>
                </c:pt>
                <c:pt idx="4">
                  <c:v>19384.756073170691</c:v>
                </c:pt>
                <c:pt idx="5">
                  <c:v>21537.222011774</c:v>
                </c:pt>
                <c:pt idx="6">
                  <c:v>22896.855396130981</c:v>
                </c:pt>
                <c:pt idx="7">
                  <c:v>46495.800137535945</c:v>
                </c:pt>
                <c:pt idx="8">
                  <c:v>43408.239930261108</c:v>
                </c:pt>
                <c:pt idx="9">
                  <c:v>44427.553596039019</c:v>
                </c:pt>
                <c:pt idx="10">
                  <c:v>50759.234331110012</c:v>
                </c:pt>
                <c:pt idx="11">
                  <c:v>69446.330099999992</c:v>
                </c:pt>
              </c:numCache>
            </c:numRef>
          </c:val>
          <c:smooth val="0"/>
          <c:extLst>
            <c:ext xmlns:c16="http://schemas.microsoft.com/office/drawing/2014/chart" uri="{C3380CC4-5D6E-409C-BE32-E72D297353CC}">
              <c16:uniqueId val="{00000000-1272-47A9-94D5-788B9F64C7CE}"/>
            </c:ext>
          </c:extLst>
        </c:ser>
        <c:ser>
          <c:idx val="2"/>
          <c:order val="2"/>
          <c:tx>
            <c:strRef>
              <c:f>Revenus!$B$83</c:f>
              <c:strCache>
                <c:ptCount val="1"/>
                <c:pt idx="0">
                  <c:v>2020</c:v>
                </c:pt>
              </c:strCache>
            </c:strRef>
          </c:tx>
          <c:spPr>
            <a:ln w="28575" cap="rnd">
              <a:solidFill>
                <a:schemeClr val="accent3"/>
              </a:solidFill>
              <a:round/>
            </a:ln>
            <a:effectLst/>
          </c:spPr>
          <c:marker>
            <c:symbol val="triangle"/>
            <c:size val="7"/>
            <c:spPr>
              <a:solidFill>
                <a:schemeClr val="accent3"/>
              </a:solidFill>
              <a:ln w="9525">
                <a:solidFill>
                  <a:schemeClr val="accent3"/>
                </a:solidFill>
              </a:ln>
              <a:effectLst/>
              <a:scene3d>
                <a:camera prst="orthographicFront"/>
                <a:lightRig rig="threePt" dir="t"/>
              </a:scene3d>
              <a:sp3d>
                <a:bevelT w="63500" h="25400"/>
              </a:sp3d>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Revenus!$C$83:$N$83</c:f>
              <c:numCache>
                <c:formatCode>_(* #\ ##0_);_(* \(#\ ##0\);_(* "-"_);_(@_)</c:formatCode>
                <c:ptCount val="12"/>
                <c:pt idx="0">
                  <c:v>65127.116652296041</c:v>
                </c:pt>
                <c:pt idx="1">
                  <c:v>54728.452319386008</c:v>
                </c:pt>
                <c:pt idx="2">
                  <c:v>64369.296336551102</c:v>
                </c:pt>
                <c:pt idx="3">
                  <c:v>72361.973774289349</c:v>
                </c:pt>
                <c:pt idx="4">
                  <c:v>41350.979020994142</c:v>
                </c:pt>
                <c:pt idx="5">
                  <c:v>48248.029960999207</c:v>
                </c:pt>
                <c:pt idx="6">
                  <c:v>58831.228468208195</c:v>
                </c:pt>
                <c:pt idx="7">
                  <c:v>58974.361988564946</c:v>
                </c:pt>
                <c:pt idx="8">
                  <c:v>66652.841994065966</c:v>
                </c:pt>
                <c:pt idx="9">
                  <c:v>69986.336853691944</c:v>
                </c:pt>
                <c:pt idx="10">
                  <c:v>74605.720507989885</c:v>
                </c:pt>
                <c:pt idx="11">
                  <c:v>81738.352841883956</c:v>
                </c:pt>
              </c:numCache>
            </c:numRef>
          </c:val>
          <c:smooth val="0"/>
          <c:extLst>
            <c:ext xmlns:c16="http://schemas.microsoft.com/office/drawing/2014/chart" uri="{C3380CC4-5D6E-409C-BE32-E72D297353CC}">
              <c16:uniqueId val="{00000001-1272-47A9-94D5-788B9F64C7CE}"/>
            </c:ext>
          </c:extLst>
        </c:ser>
        <c:ser>
          <c:idx val="3"/>
          <c:order val="3"/>
          <c:tx>
            <c:strRef>
              <c:f>Revenus!$B$84</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Revenus!$C$84:$N$84</c:f>
              <c:numCache>
                <c:formatCode>_(* #\ ##0_);_(* \(#\ ##0\);_(* "-"_);_(@_)</c:formatCode>
                <c:ptCount val="12"/>
                <c:pt idx="0">
                  <c:v>73693.161203427648</c:v>
                </c:pt>
                <c:pt idx="1">
                  <c:v>75095.148502943863</c:v>
                </c:pt>
                <c:pt idx="2">
                  <c:v>94063.990078021132</c:v>
                </c:pt>
                <c:pt idx="3">
                  <c:v>89049.606960554331</c:v>
                </c:pt>
                <c:pt idx="4">
                  <c:v>59509.488166526673</c:v>
                </c:pt>
                <c:pt idx="5">
                  <c:v>59085.37268376776</c:v>
                </c:pt>
                <c:pt idx="6">
                  <c:v>93840.130204275876</c:v>
                </c:pt>
                <c:pt idx="7">
                  <c:v>113989.84881833474</c:v>
                </c:pt>
                <c:pt idx="8">
                  <c:v>107625.63605887283</c:v>
                </c:pt>
                <c:pt idx="9">
                  <c:v>138423.89309335599</c:v>
                </c:pt>
                <c:pt idx="10">
                  <c:v>115619.8998426261</c:v>
                </c:pt>
                <c:pt idx="11">
                  <c:v>137469.43512925657</c:v>
                </c:pt>
              </c:numCache>
            </c:numRef>
          </c:val>
          <c:smooth val="0"/>
          <c:extLst>
            <c:ext xmlns:c16="http://schemas.microsoft.com/office/drawing/2014/chart" uri="{C3380CC4-5D6E-409C-BE32-E72D297353CC}">
              <c16:uniqueId val="{00000000-FC1F-43FB-9D0A-0A9179C4FA4B}"/>
            </c:ext>
          </c:extLst>
        </c:ser>
        <c:dLbls>
          <c:showLegendKey val="0"/>
          <c:showVal val="0"/>
          <c:showCatName val="0"/>
          <c:showSerName val="0"/>
          <c:showPercent val="0"/>
          <c:showBubbleSize val="0"/>
        </c:dLbls>
        <c:marker val="1"/>
        <c:smooth val="0"/>
        <c:axId val="-1170327888"/>
        <c:axId val="-1170327344"/>
      </c:lineChart>
      <c:catAx>
        <c:axId val="-117032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344"/>
        <c:crosses val="autoZero"/>
        <c:auto val="1"/>
        <c:lblAlgn val="ctr"/>
        <c:lblOffset val="100"/>
        <c:noMultiLvlLbl val="0"/>
      </c:catAx>
      <c:valAx>
        <c:axId val="-1170327344"/>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2.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57151</xdr:rowOff>
    </xdr:from>
    <xdr:to>
      <xdr:col>0</xdr:col>
      <xdr:colOff>704850</xdr:colOff>
      <xdr:row>1</xdr:row>
      <xdr:rowOff>152400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47625" y="57151"/>
          <a:ext cx="657225"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36</xdr:row>
      <xdr:rowOff>95249</xdr:rowOff>
    </xdr:from>
    <xdr:to>
      <xdr:col>14</xdr:col>
      <xdr:colOff>200025</xdr:colOff>
      <xdr:row>56</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12</xdr:row>
      <xdr:rowOff>76200</xdr:rowOff>
    </xdr:from>
    <xdr:to>
      <xdr:col>13</xdr:col>
      <xdr:colOff>635934</xdr:colOff>
      <xdr:row>26</xdr:row>
      <xdr:rowOff>180414</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62806" cy="7119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222250</xdr:colOff>
      <xdr:row>58</xdr:row>
      <xdr:rowOff>19050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3" name="Imag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bwMode="auto">
        <a:xfrm>
          <a:off x="57150" y="47625"/>
          <a:ext cx="862806" cy="711994"/>
        </a:xfrm>
        <a:prstGeom prst="rect">
          <a:avLst/>
        </a:prstGeom>
        <a:noFill/>
        <a:ln>
          <a:noFill/>
        </a:ln>
      </xdr:spPr>
    </xdr:pic>
    <xdr:clientData/>
  </xdr:twoCellAnchor>
  <xdr:twoCellAnchor>
    <xdr:from>
      <xdr:col>1</xdr:col>
      <xdr:colOff>447674</xdr:colOff>
      <xdr:row>13</xdr:row>
      <xdr:rowOff>142875</xdr:rowOff>
    </xdr:from>
    <xdr:to>
      <xdr:col>13</xdr:col>
      <xdr:colOff>742949</xdr:colOff>
      <xdr:row>28</xdr:row>
      <xdr:rowOff>28575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200025</xdr:colOff>
      <xdr:row>57</xdr:row>
      <xdr:rowOff>0</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13</xdr:row>
      <xdr:rowOff>76200</xdr:rowOff>
    </xdr:from>
    <xdr:to>
      <xdr:col>13</xdr:col>
      <xdr:colOff>635934</xdr:colOff>
      <xdr:row>27</xdr:row>
      <xdr:rowOff>180414</xdr:rowOff>
    </xdr:to>
    <xdr:graphicFrame macro="">
      <xdr:nvGraphicFramePr>
        <xdr:cNvPr id="10" name="Graphique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222250</xdr:colOff>
      <xdr:row>57</xdr:row>
      <xdr:rowOff>19050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twoCellAnchor>
    <xdr:from>
      <xdr:col>1</xdr:col>
      <xdr:colOff>447674</xdr:colOff>
      <xdr:row>12</xdr:row>
      <xdr:rowOff>142875</xdr:rowOff>
    </xdr:from>
    <xdr:to>
      <xdr:col>13</xdr:col>
      <xdr:colOff>742949</xdr:colOff>
      <xdr:row>27</xdr:row>
      <xdr:rowOff>28575</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29633</xdr:colOff>
      <xdr:row>0</xdr:row>
      <xdr:rowOff>70907</xdr:rowOff>
    </xdr:from>
    <xdr:to>
      <xdr:col>1</xdr:col>
      <xdr:colOff>334698</xdr:colOff>
      <xdr:row>3</xdr:row>
      <xdr:rowOff>171450</xdr:rowOff>
    </xdr:to>
    <xdr:pic>
      <xdr:nvPicPr>
        <xdr:cNvPr id="7" name="Image 6">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tretch>
          <a:fillRect/>
        </a:stretch>
      </xdr:blipFill>
      <xdr:spPr bwMode="auto">
        <a:xfrm>
          <a:off x="29633" y="70907"/>
          <a:ext cx="838465" cy="881593"/>
        </a:xfrm>
        <a:prstGeom prst="rect">
          <a:avLst/>
        </a:prstGeom>
        <a:noFill/>
        <a:ln>
          <a:noFill/>
        </a:ln>
      </xdr:spPr>
    </xdr:pic>
    <xdr:clientData/>
  </xdr:twoCellAnchor>
  <xdr:twoCellAnchor>
    <xdr:from>
      <xdr:col>2</xdr:col>
      <xdr:colOff>19050</xdr:colOff>
      <xdr:row>12</xdr:row>
      <xdr:rowOff>38100</xdr:rowOff>
    </xdr:from>
    <xdr:to>
      <xdr:col>14</xdr:col>
      <xdr:colOff>704850</xdr:colOff>
      <xdr:row>26</xdr:row>
      <xdr:rowOff>114300</xdr:rowOff>
    </xdr:to>
    <xdr:graphicFrame macro="">
      <xdr:nvGraphicFramePr>
        <xdr:cNvPr id="8" name="Graphique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671511</xdr:colOff>
      <xdr:row>37</xdr:row>
      <xdr:rowOff>66675</xdr:rowOff>
    </xdr:from>
    <xdr:to>
      <xdr:col>14</xdr:col>
      <xdr:colOff>733424</xdr:colOff>
      <xdr:row>51</xdr:row>
      <xdr:rowOff>142875</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738187</xdr:colOff>
      <xdr:row>107</xdr:row>
      <xdr:rowOff>104775</xdr:rowOff>
    </xdr:from>
    <xdr:to>
      <xdr:col>15</xdr:col>
      <xdr:colOff>28575</xdr:colOff>
      <xdr:row>121</xdr:row>
      <xdr:rowOff>180975</xdr:rowOff>
    </xdr:to>
    <xdr:graphicFrame macro="">
      <xdr:nvGraphicFramePr>
        <xdr:cNvPr id="9" name="Graphique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757236</xdr:colOff>
      <xdr:row>130</xdr:row>
      <xdr:rowOff>104775</xdr:rowOff>
    </xdr:from>
    <xdr:to>
      <xdr:col>14</xdr:col>
      <xdr:colOff>685799</xdr:colOff>
      <xdr:row>144</xdr:row>
      <xdr:rowOff>180975</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757236</xdr:colOff>
      <xdr:row>12</xdr:row>
      <xdr:rowOff>38100</xdr:rowOff>
    </xdr:from>
    <xdr:to>
      <xdr:col>27</xdr:col>
      <xdr:colOff>761999</xdr:colOff>
      <xdr:row>26</xdr:row>
      <xdr:rowOff>133350</xdr:rowOff>
    </xdr:to>
    <xdr:graphicFrame macro="">
      <xdr:nvGraphicFramePr>
        <xdr:cNvPr id="11" name="Graphique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61</xdr:row>
      <xdr:rowOff>0</xdr:rowOff>
    </xdr:from>
    <xdr:to>
      <xdr:col>15</xdr:col>
      <xdr:colOff>61913</xdr:colOff>
      <xdr:row>75</xdr:row>
      <xdr:rowOff>76200</xdr:rowOff>
    </xdr:to>
    <xdr:graphicFrame macro="">
      <xdr:nvGraphicFramePr>
        <xdr:cNvPr id="12" name="Graphique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15</xdr:col>
      <xdr:colOff>61913</xdr:colOff>
      <xdr:row>99</xdr:row>
      <xdr:rowOff>76200</xdr:rowOff>
    </xdr:to>
    <xdr:graphicFrame macro="">
      <xdr:nvGraphicFramePr>
        <xdr:cNvPr id="13" name="Graphique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0</xdr:colOff>
      <xdr:row>1</xdr:row>
      <xdr:rowOff>0</xdr:rowOff>
    </xdr:from>
    <xdr:to>
      <xdr:col>0</xdr:col>
      <xdr:colOff>0</xdr:colOff>
      <xdr:row>4</xdr:row>
      <xdr:rowOff>93133</xdr:rowOff>
    </xdr:to>
    <xdr:pic>
      <xdr:nvPicPr>
        <xdr:cNvPr id="3" name="Imag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tretch>
          <a:fillRect/>
        </a:stretch>
      </xdr:blipFill>
      <xdr:spPr bwMode="auto">
        <a:xfrm>
          <a:off x="0" y="190500"/>
          <a:ext cx="783167" cy="664633"/>
        </a:xfrm>
        <a:prstGeom prst="rect">
          <a:avLst/>
        </a:prstGeom>
        <a:noFill/>
        <a:ln>
          <a:noFill/>
        </a:ln>
      </xdr:spPr>
    </xdr:pic>
    <xdr:clientData/>
  </xdr:twoCellAnchor>
  <xdr:twoCellAnchor editAs="oneCell">
    <xdr:from>
      <xdr:col>0</xdr:col>
      <xdr:colOff>0</xdr:colOff>
      <xdr:row>1</xdr:row>
      <xdr:rowOff>0</xdr:rowOff>
    </xdr:from>
    <xdr:to>
      <xdr:col>1</xdr:col>
      <xdr:colOff>21167</xdr:colOff>
      <xdr:row>3</xdr:row>
      <xdr:rowOff>76200</xdr:rowOff>
    </xdr:to>
    <xdr:pic>
      <xdr:nvPicPr>
        <xdr:cNvPr id="4" name="Imag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cstate="print"/>
        <a:stretch>
          <a:fillRect/>
        </a:stretch>
      </xdr:blipFill>
      <xdr:spPr bwMode="auto">
        <a:xfrm>
          <a:off x="0" y="190500"/>
          <a:ext cx="783167" cy="6667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4"/>
  <sheetViews>
    <sheetView showGridLines="0" tabSelected="1" zoomScaleNormal="100" workbookViewId="0">
      <pane xSplit="2" ySplit="3" topLeftCell="AV4" activePane="bottomRight" state="frozen"/>
      <selection pane="topRight" activeCell="C1" sqref="C1"/>
      <selection pane="bottomLeft" activeCell="A4" sqref="A4"/>
      <selection pane="bottomRight" activeCell="BB2" sqref="BB2"/>
    </sheetView>
  </sheetViews>
  <sheetFormatPr baseColWidth="10" defaultRowHeight="15" x14ac:dyDescent="0.25"/>
  <cols>
    <col min="1" max="1" width="11.140625" style="30" customWidth="1"/>
    <col min="2" max="2" width="46.28515625" bestFit="1" customWidth="1"/>
    <col min="3" max="3" width="20.7109375" style="73" customWidth="1"/>
    <col min="4" max="26" width="20.7109375" customWidth="1"/>
    <col min="27" max="27" width="16.28515625" bestFit="1" customWidth="1"/>
    <col min="28" max="28" width="15.140625" bestFit="1" customWidth="1"/>
    <col min="29" max="29" width="12.7109375" bestFit="1" customWidth="1"/>
    <col min="30" max="32" width="12.42578125" bestFit="1" customWidth="1"/>
    <col min="33" max="34" width="13.7109375" bestFit="1" customWidth="1"/>
    <col min="35" max="36" width="12" bestFit="1" customWidth="1"/>
    <col min="37" max="42" width="11.42578125" customWidth="1"/>
    <col min="47" max="50" width="11.42578125" customWidth="1"/>
    <col min="52" max="62" width="11.42578125" customWidth="1"/>
  </cols>
  <sheetData>
    <row r="1" spans="1:62" ht="45" customHeight="1" x14ac:dyDescent="0.25">
      <c r="B1" s="95" t="s">
        <v>23</v>
      </c>
      <c r="C1" s="31"/>
    </row>
    <row r="2" spans="1:62" ht="29.25" customHeight="1" x14ac:dyDescent="0.25">
      <c r="B2" s="95"/>
      <c r="C2" s="31"/>
      <c r="AE2" s="32"/>
    </row>
    <row r="3" spans="1:62" s="36" customFormat="1" ht="15.75" customHeight="1" x14ac:dyDescent="0.35">
      <c r="A3" s="33"/>
      <c r="B3" s="34"/>
      <c r="C3" s="35">
        <v>42736</v>
      </c>
      <c r="D3" s="35">
        <v>42767</v>
      </c>
      <c r="E3" s="35">
        <v>42795</v>
      </c>
      <c r="F3" s="35">
        <v>42826</v>
      </c>
      <c r="G3" s="35">
        <v>42856</v>
      </c>
      <c r="H3" s="35">
        <v>42887</v>
      </c>
      <c r="I3" s="35">
        <v>42917</v>
      </c>
      <c r="J3" s="35">
        <v>42948</v>
      </c>
      <c r="K3" s="35">
        <v>42979</v>
      </c>
      <c r="L3" s="35">
        <v>43009</v>
      </c>
      <c r="M3" s="35">
        <v>43040</v>
      </c>
      <c r="N3" s="35">
        <v>43070</v>
      </c>
      <c r="O3" s="35">
        <v>43101</v>
      </c>
      <c r="P3" s="35">
        <v>43132</v>
      </c>
      <c r="Q3" s="35">
        <v>43160</v>
      </c>
      <c r="R3" s="35">
        <v>43191</v>
      </c>
      <c r="S3" s="35">
        <v>43221</v>
      </c>
      <c r="T3" s="35">
        <v>43252</v>
      </c>
      <c r="U3" s="35">
        <v>43282</v>
      </c>
      <c r="V3" s="35">
        <v>43313</v>
      </c>
      <c r="W3" s="83">
        <v>43344</v>
      </c>
      <c r="X3" s="83">
        <v>43374</v>
      </c>
      <c r="Y3" s="83">
        <v>43405</v>
      </c>
      <c r="Z3" s="83">
        <v>43435</v>
      </c>
      <c r="AA3" s="83">
        <v>43466</v>
      </c>
      <c r="AB3" s="83">
        <v>43497</v>
      </c>
      <c r="AC3" s="83">
        <v>43525</v>
      </c>
      <c r="AD3" s="83">
        <v>43556</v>
      </c>
      <c r="AE3" s="83">
        <v>43586</v>
      </c>
      <c r="AF3" s="83">
        <v>43617</v>
      </c>
      <c r="AG3" s="83">
        <v>43647</v>
      </c>
      <c r="AH3" s="83">
        <v>43678</v>
      </c>
      <c r="AI3" s="83">
        <v>43709</v>
      </c>
      <c r="AJ3" s="83">
        <v>43739</v>
      </c>
      <c r="AK3" s="83">
        <v>43770</v>
      </c>
      <c r="AL3" s="83">
        <v>43800</v>
      </c>
      <c r="AM3" s="83">
        <v>43831</v>
      </c>
      <c r="AN3" s="83">
        <v>43862</v>
      </c>
      <c r="AO3" s="83">
        <v>43891</v>
      </c>
      <c r="AP3" s="83">
        <v>43922</v>
      </c>
      <c r="AQ3" s="83">
        <v>43952</v>
      </c>
      <c r="AR3" s="83">
        <v>43983</v>
      </c>
      <c r="AS3" s="83">
        <v>44013</v>
      </c>
      <c r="AT3" s="83">
        <v>44044</v>
      </c>
      <c r="AU3" s="83">
        <v>44075</v>
      </c>
      <c r="AV3" s="83">
        <v>44105</v>
      </c>
      <c r="AW3" s="83">
        <v>44136</v>
      </c>
      <c r="AX3" s="83">
        <v>44166</v>
      </c>
      <c r="AY3" s="83">
        <v>44197</v>
      </c>
      <c r="AZ3" s="83">
        <v>44228</v>
      </c>
      <c r="BA3" s="83">
        <v>44256</v>
      </c>
      <c r="BB3" s="83">
        <v>44287</v>
      </c>
      <c r="BC3" s="83">
        <v>44317</v>
      </c>
      <c r="BD3" s="83">
        <v>44348</v>
      </c>
      <c r="BE3" s="83">
        <v>44378</v>
      </c>
      <c r="BF3" s="83">
        <v>44409</v>
      </c>
      <c r="BG3" s="83">
        <v>44440</v>
      </c>
      <c r="BH3" s="83">
        <v>44470</v>
      </c>
      <c r="BI3" s="83">
        <v>44501</v>
      </c>
      <c r="BJ3" s="83">
        <v>44531</v>
      </c>
    </row>
    <row r="4" spans="1:62" s="37" customFormat="1" ht="15" customHeight="1" x14ac:dyDescent="0.25">
      <c r="B4" s="38" t="s">
        <v>24</v>
      </c>
      <c r="C4" s="39">
        <v>4751.6502477324448</v>
      </c>
      <c r="D4" s="39">
        <v>4762.5976405940501</v>
      </c>
      <c r="E4" s="39">
        <v>4773.5702553057954</v>
      </c>
      <c r="F4" s="39">
        <v>4784.5681499766506</v>
      </c>
      <c r="G4" s="39">
        <v>4795.591382849464</v>
      </c>
      <c r="H4" s="39">
        <v>4806.6400123012709</v>
      </c>
      <c r="I4" s="39">
        <v>4817.7140968436006</v>
      </c>
      <c r="J4" s="39">
        <v>4828.8136951227898</v>
      </c>
      <c r="K4" s="39">
        <v>4839.9388659202905</v>
      </c>
      <c r="L4" s="39">
        <v>4851.0896681529812</v>
      </c>
      <c r="M4" s="39">
        <v>4862.2661608734816</v>
      </c>
      <c r="N4" s="39">
        <v>4873.4684032704563</v>
      </c>
      <c r="O4" s="39">
        <v>4884.6964546689533</v>
      </c>
      <c r="P4" s="39">
        <v>4895.9503745306838</v>
      </c>
      <c r="Q4" s="39">
        <v>4907.2302224543582</v>
      </c>
      <c r="R4" s="39">
        <v>4918.5360581759978</v>
      </c>
      <c r="S4" s="39">
        <v>4929.8679415692504</v>
      </c>
      <c r="T4" s="39">
        <v>4941.2259326457079</v>
      </c>
      <c r="U4" s="39">
        <v>4952.6100915552233</v>
      </c>
      <c r="V4" s="39">
        <v>4964.0204785862297</v>
      </c>
      <c r="W4" s="84">
        <v>4975.4571541660598</v>
      </c>
      <c r="X4" s="84">
        <v>4986.9201788612663</v>
      </c>
      <c r="Y4" s="84">
        <v>4998.4096133779403</v>
      </c>
      <c r="Z4" s="84">
        <v>5009.9255185620295</v>
      </c>
      <c r="AA4" s="84">
        <v>5021.4679553996848</v>
      </c>
      <c r="AB4" s="84">
        <v>5033.036985017543</v>
      </c>
      <c r="AC4" s="84">
        <v>5044.6326686830798</v>
      </c>
      <c r="AD4" s="84">
        <v>5056.2550678049247</v>
      </c>
      <c r="AE4" s="84">
        <v>5067.9042439331879</v>
      </c>
      <c r="AF4" s="84">
        <v>5079.5802587597864</v>
      </c>
      <c r="AG4" s="84">
        <v>5091.2831741187683</v>
      </c>
      <c r="AH4" s="84">
        <v>5103.0130519866434</v>
      </c>
      <c r="AI4" s="84">
        <v>5114.7699544827092</v>
      </c>
      <c r="AJ4" s="84">
        <v>5126.5539438693813</v>
      </c>
      <c r="AK4" s="84">
        <v>5138.3650825525219</v>
      </c>
      <c r="AL4" s="84">
        <v>5150.2034330817669</v>
      </c>
      <c r="AM4" s="84">
        <v>5162.0690581508761</v>
      </c>
      <c r="AN4" s="84">
        <v>5173.9620205980345</v>
      </c>
      <c r="AO4" s="84">
        <v>5185.8823834062059</v>
      </c>
      <c r="AP4" s="84">
        <v>5197.830209703463</v>
      </c>
      <c r="AQ4" s="84">
        <v>5209.8055627633175</v>
      </c>
      <c r="AR4" s="84">
        <v>5221.8085060050607</v>
      </c>
      <c r="AS4" s="84">
        <v>5233.839102994094</v>
      </c>
      <c r="AT4" s="84">
        <v>5245.8974174422692</v>
      </c>
      <c r="AU4" s="84">
        <v>5257.9835132082253</v>
      </c>
      <c r="AV4" s="84">
        <v>5270.0974542977237</v>
      </c>
      <c r="AW4" s="84">
        <v>5282.2393048639924</v>
      </c>
      <c r="AX4" s="84">
        <v>5294.4091292080566</v>
      </c>
      <c r="AY4" s="84">
        <v>5306.606991779101</v>
      </c>
      <c r="AZ4" s="84">
        <v>5318.8329571747799</v>
      </c>
      <c r="BA4" s="84">
        <v>5331.0870901415801</v>
      </c>
      <c r="BB4" s="84">
        <v>5343.3694555751599</v>
      </c>
      <c r="BC4" s="84">
        <v>5355.6801185206905</v>
      </c>
      <c r="BD4" s="84">
        <v>5368.0191441732022</v>
      </c>
      <c r="BE4" s="84">
        <v>5380.3865978779286</v>
      </c>
      <c r="BF4" s="84">
        <v>5392.7825451306526</v>
      </c>
      <c r="BG4" s="84">
        <v>5405.2070515780561</v>
      </c>
      <c r="BH4" s="84">
        <v>5417.6601830180598</v>
      </c>
      <c r="BI4" s="84">
        <v>5430.1420054001846</v>
      </c>
      <c r="BJ4" s="84">
        <v>5442.6525848258825</v>
      </c>
    </row>
    <row r="5" spans="1:62" s="45" customFormat="1" x14ac:dyDescent="0.25">
      <c r="A5" s="40"/>
      <c r="B5" s="41" t="s">
        <v>25</v>
      </c>
      <c r="C5" s="42">
        <v>0</v>
      </c>
      <c r="D5" s="43">
        <v>0</v>
      </c>
      <c r="E5" s="43">
        <v>0</v>
      </c>
      <c r="F5" s="43">
        <v>0</v>
      </c>
      <c r="G5" s="43">
        <v>0</v>
      </c>
      <c r="H5" s="43">
        <v>0</v>
      </c>
      <c r="I5" s="43">
        <v>0</v>
      </c>
      <c r="J5" s="43">
        <v>0</v>
      </c>
      <c r="K5" s="43">
        <v>0</v>
      </c>
      <c r="L5" s="43">
        <v>0</v>
      </c>
      <c r="M5" s="43">
        <v>0</v>
      </c>
      <c r="N5" s="43">
        <v>0</v>
      </c>
      <c r="O5" s="43">
        <v>0</v>
      </c>
      <c r="P5" s="43">
        <v>0</v>
      </c>
      <c r="Q5" s="43">
        <v>0</v>
      </c>
      <c r="R5" s="43">
        <v>0</v>
      </c>
      <c r="S5" s="43">
        <v>0</v>
      </c>
      <c r="T5" s="43">
        <v>0</v>
      </c>
      <c r="U5" s="43">
        <v>0</v>
      </c>
      <c r="V5" s="43">
        <v>0</v>
      </c>
      <c r="W5" s="44">
        <v>4186.3209999999999</v>
      </c>
      <c r="X5" s="44">
        <v>4322.6270000000004</v>
      </c>
      <c r="Y5" s="44">
        <v>4493.34</v>
      </c>
      <c r="Z5" s="44">
        <v>4644.5619999999999</v>
      </c>
      <c r="AA5" s="44">
        <v>4527.3590000000004</v>
      </c>
      <c r="AB5" s="44">
        <v>4647.2510000000002</v>
      </c>
      <c r="AC5" s="44">
        <v>4674.7270000000008</v>
      </c>
      <c r="AD5" s="44">
        <v>4594.933</v>
      </c>
      <c r="AE5" s="44">
        <v>4906.3899999999994</v>
      </c>
      <c r="AF5" s="44">
        <v>5970.2190000000001</v>
      </c>
      <c r="AG5" s="44">
        <v>6241.3209999999999</v>
      </c>
      <c r="AH5" s="44">
        <v>6573.2170000000006</v>
      </c>
      <c r="AI5" s="44">
        <v>6308.141333333333</v>
      </c>
      <c r="AJ5" s="44">
        <v>5647.98</v>
      </c>
      <c r="AK5" s="44">
        <v>5785.3279999999995</v>
      </c>
      <c r="AL5" s="44">
        <v>5993.9579999999996</v>
      </c>
      <c r="AM5" s="44">
        <v>6140.0050000000001</v>
      </c>
      <c r="AN5" s="44">
        <v>5980.4650000000001</v>
      </c>
      <c r="AO5" s="44">
        <v>6117.4619999999995</v>
      </c>
      <c r="AP5" s="44">
        <v>6168.7180000000008</v>
      </c>
      <c r="AQ5" s="44">
        <v>6328.598</v>
      </c>
      <c r="AR5" s="44">
        <v>6496.6550000000007</v>
      </c>
      <c r="AS5" s="44">
        <v>6741.5959999999995</v>
      </c>
      <c r="AT5" s="44">
        <v>6969.3449999999993</v>
      </c>
      <c r="AU5" s="44">
        <v>6681.2460000000001</v>
      </c>
      <c r="AV5" s="44">
        <v>6762.3810000000003</v>
      </c>
      <c r="AW5" s="44">
        <v>6810.4519999999993</v>
      </c>
      <c r="AX5" s="44">
        <v>6994.0659999999998</v>
      </c>
      <c r="AY5" s="44">
        <v>7224.8549999999996</v>
      </c>
      <c r="AZ5" s="44">
        <v>7326.0789999999997</v>
      </c>
      <c r="BA5" s="44">
        <v>6939.259</v>
      </c>
      <c r="BB5" s="44">
        <v>6729.0969999999998</v>
      </c>
      <c r="BC5" s="44">
        <v>7424.759</v>
      </c>
      <c r="BD5" s="44">
        <v>7695.2340000000004</v>
      </c>
      <c r="BE5" s="44">
        <v>7530.6329999999998</v>
      </c>
      <c r="BF5" s="44">
        <v>7116.4269999999997</v>
      </c>
      <c r="BG5" s="44">
        <v>7476.6860000000006</v>
      </c>
      <c r="BH5" s="44">
        <v>7266.2930000000006</v>
      </c>
      <c r="BI5" s="44">
        <v>7994.1739999999991</v>
      </c>
      <c r="BJ5" s="44">
        <v>7995.3580000000002</v>
      </c>
    </row>
    <row r="6" spans="1:62" s="47" customFormat="1" x14ac:dyDescent="0.25">
      <c r="A6" s="46"/>
      <c r="B6" s="41" t="s">
        <v>26</v>
      </c>
      <c r="C6" s="42">
        <v>0</v>
      </c>
      <c r="D6" s="43">
        <v>0</v>
      </c>
      <c r="E6" s="43">
        <v>0</v>
      </c>
      <c r="F6" s="43">
        <v>0</v>
      </c>
      <c r="G6" s="43">
        <v>0</v>
      </c>
      <c r="H6" s="43">
        <v>0</v>
      </c>
      <c r="I6" s="43">
        <v>0</v>
      </c>
      <c r="J6" s="43">
        <v>0</v>
      </c>
      <c r="K6" s="43">
        <v>0</v>
      </c>
      <c r="L6" s="43">
        <v>0</v>
      </c>
      <c r="M6" s="43">
        <v>0</v>
      </c>
      <c r="N6" s="43">
        <v>0</v>
      </c>
      <c r="O6" s="43">
        <v>0</v>
      </c>
      <c r="P6" s="43">
        <v>0</v>
      </c>
      <c r="Q6" s="43">
        <v>0</v>
      </c>
      <c r="R6" s="43">
        <v>0</v>
      </c>
      <c r="S6" s="43">
        <v>0</v>
      </c>
      <c r="T6" s="43">
        <v>0</v>
      </c>
      <c r="U6" s="43">
        <v>0</v>
      </c>
      <c r="V6" s="43">
        <v>0</v>
      </c>
      <c r="W6" s="44">
        <v>612.774</v>
      </c>
      <c r="X6" s="44">
        <v>674.07300000000009</v>
      </c>
      <c r="Y6" s="44">
        <v>766.33899999999994</v>
      </c>
      <c r="Z6" s="44">
        <v>911.78899999999999</v>
      </c>
      <c r="AA6" s="44">
        <v>930.17399999999998</v>
      </c>
      <c r="AB6" s="44">
        <v>1020.836</v>
      </c>
      <c r="AC6" s="44">
        <v>1191.865</v>
      </c>
      <c r="AD6" s="44">
        <v>1262.375</v>
      </c>
      <c r="AE6" s="44">
        <v>1348.4639999999999</v>
      </c>
      <c r="AF6" s="44">
        <v>1469.5060000000001</v>
      </c>
      <c r="AG6" s="44">
        <v>1617.3020000000001</v>
      </c>
      <c r="AH6" s="44">
        <v>1623.6289999999999</v>
      </c>
      <c r="AI6" s="44">
        <v>1736.3219999999999</v>
      </c>
      <c r="AJ6" s="44">
        <v>1759.7260000000001</v>
      </c>
      <c r="AK6" s="44">
        <v>1779.8</v>
      </c>
      <c r="AL6" s="44">
        <v>1856.134</v>
      </c>
      <c r="AM6" s="44">
        <v>1819.259</v>
      </c>
      <c r="AN6" s="44">
        <v>1861.3490000000002</v>
      </c>
      <c r="AO6" s="44">
        <v>1935.625</v>
      </c>
      <c r="AP6" s="44">
        <v>1784.299</v>
      </c>
      <c r="AQ6" s="44">
        <v>1935.491</v>
      </c>
      <c r="AR6" s="44">
        <v>2102.846</v>
      </c>
      <c r="AS6" s="44">
        <v>2200.248</v>
      </c>
      <c r="AT6" s="44">
        <v>2262.002</v>
      </c>
      <c r="AU6" s="44">
        <v>2317.2049999999999</v>
      </c>
      <c r="AV6" s="44">
        <v>2366.4470000000001</v>
      </c>
      <c r="AW6" s="44">
        <v>2373.933</v>
      </c>
      <c r="AX6" s="44">
        <v>2464.5059999999999</v>
      </c>
      <c r="AY6" s="44">
        <v>2454.806</v>
      </c>
      <c r="AZ6" s="44">
        <v>2475.79</v>
      </c>
      <c r="BA6" s="44">
        <v>2532.23</v>
      </c>
      <c r="BB6" s="44">
        <v>2564.701</v>
      </c>
      <c r="BC6" s="44">
        <v>2746.5540000000001</v>
      </c>
      <c r="BD6" s="44">
        <v>2730.8580000000002</v>
      </c>
      <c r="BE6" s="44">
        <v>2717.7060000000001</v>
      </c>
      <c r="BF6" s="44">
        <v>2709.7649999999999</v>
      </c>
      <c r="BG6" s="44">
        <v>2704.808</v>
      </c>
      <c r="BH6" s="44">
        <v>2690.4250000000002</v>
      </c>
      <c r="BI6" s="44">
        <v>2692.877</v>
      </c>
      <c r="BJ6" s="44">
        <v>2742.6350000000002</v>
      </c>
    </row>
    <row r="7" spans="1:62" s="48" customFormat="1" x14ac:dyDescent="0.25">
      <c r="B7" s="48" t="s">
        <v>17</v>
      </c>
      <c r="C7" s="49"/>
      <c r="D7" s="50">
        <f t="shared" ref="D7:V7" si="0">D5/D4</f>
        <v>0</v>
      </c>
      <c r="E7" s="50">
        <f t="shared" si="0"/>
        <v>0</v>
      </c>
      <c r="F7" s="50">
        <f t="shared" si="0"/>
        <v>0</v>
      </c>
      <c r="G7" s="50">
        <f t="shared" si="0"/>
        <v>0</v>
      </c>
      <c r="H7" s="50">
        <f t="shared" si="0"/>
        <v>0</v>
      </c>
      <c r="I7" s="50">
        <f t="shared" si="0"/>
        <v>0</v>
      </c>
      <c r="J7" s="50">
        <f t="shared" si="0"/>
        <v>0</v>
      </c>
      <c r="K7" s="50">
        <f t="shared" si="0"/>
        <v>0</v>
      </c>
      <c r="L7" s="50">
        <f t="shared" si="0"/>
        <v>0</v>
      </c>
      <c r="M7" s="50">
        <f t="shared" si="0"/>
        <v>0</v>
      </c>
      <c r="N7" s="50">
        <f t="shared" si="0"/>
        <v>0</v>
      </c>
      <c r="O7" s="50">
        <f t="shared" si="0"/>
        <v>0</v>
      </c>
      <c r="P7" s="50">
        <f t="shared" si="0"/>
        <v>0</v>
      </c>
      <c r="Q7" s="50">
        <f t="shared" si="0"/>
        <v>0</v>
      </c>
      <c r="R7" s="50">
        <f t="shared" si="0"/>
        <v>0</v>
      </c>
      <c r="S7" s="50">
        <f t="shared" si="0"/>
        <v>0</v>
      </c>
      <c r="T7" s="50">
        <f t="shared" si="0"/>
        <v>0</v>
      </c>
      <c r="U7" s="50">
        <f t="shared" si="0"/>
        <v>0</v>
      </c>
      <c r="V7" s="50">
        <f t="shared" si="0"/>
        <v>0</v>
      </c>
      <c r="W7" s="50">
        <f>W6/W4</f>
        <v>0.12315933611988013</v>
      </c>
      <c r="X7" s="50">
        <f t="shared" ref="X7:AK7" si="1">X6/X4</f>
        <v>0.13516819516327624</v>
      </c>
      <c r="Y7" s="50">
        <f t="shared" si="1"/>
        <v>0.15331656652326772</v>
      </c>
      <c r="Z7" s="50">
        <f t="shared" si="1"/>
        <v>0.18199651803640099</v>
      </c>
      <c r="AA7" s="50">
        <f t="shared" si="1"/>
        <v>0.18523945751755028</v>
      </c>
      <c r="AB7" s="50">
        <f t="shared" si="1"/>
        <v>0.20282704121564127</v>
      </c>
      <c r="AC7" s="50">
        <f t="shared" si="1"/>
        <v>0.23626398159752252</v>
      </c>
      <c r="AD7" s="50">
        <f t="shared" si="1"/>
        <v>0.24966600439879227</v>
      </c>
      <c r="AE7" s="50">
        <f t="shared" si="1"/>
        <v>0.26607921837004961</v>
      </c>
      <c r="AF7" s="50">
        <f t="shared" si="1"/>
        <v>0.28929673814402723</v>
      </c>
      <c r="AG7" s="50">
        <f t="shared" si="1"/>
        <v>0.31766097949952138</v>
      </c>
      <c r="AH7" s="50">
        <f t="shared" si="1"/>
        <v>0.31817065397626376</v>
      </c>
      <c r="AI7" s="50">
        <f t="shared" si="1"/>
        <v>0.33947215914925849</v>
      </c>
      <c r="AJ7" s="50">
        <f t="shared" si="1"/>
        <v>0.34325709224309997</v>
      </c>
      <c r="AK7" s="50">
        <f t="shared" si="1"/>
        <v>0.34637476539831047</v>
      </c>
      <c r="AL7" s="50">
        <f t="shared" ref="AL7:AW7" si="2">AL6/AL4</f>
        <v>0.36040013256123571</v>
      </c>
      <c r="AM7" s="50">
        <f t="shared" si="2"/>
        <v>0.35242825686870671</v>
      </c>
      <c r="AN7" s="50">
        <f t="shared" si="2"/>
        <v>0.35975312392897218</v>
      </c>
      <c r="AO7" s="50">
        <f t="shared" si="2"/>
        <v>0.37324892022110173</v>
      </c>
      <c r="AP7" s="50">
        <f t="shared" si="2"/>
        <v>0.34327766164216328</v>
      </c>
      <c r="AQ7" s="50">
        <f t="shared" si="2"/>
        <v>0.37150925820222008</v>
      </c>
      <c r="AR7" s="50">
        <f t="shared" si="2"/>
        <v>0.40270454145948376</v>
      </c>
      <c r="AS7" s="50">
        <f t="shared" si="2"/>
        <v>0.4203889261214232</v>
      </c>
      <c r="AT7" s="50">
        <f t="shared" si="2"/>
        <v>0.43119447827534518</v>
      </c>
      <c r="AU7" s="50">
        <f t="shared" si="2"/>
        <v>0.44070221866978199</v>
      </c>
      <c r="AV7" s="50">
        <f t="shared" si="2"/>
        <v>0.44903287283049781</v>
      </c>
      <c r="AW7" s="50">
        <f t="shared" si="2"/>
        <v>0.44941791974741369</v>
      </c>
      <c r="AX7" s="50">
        <f t="shared" ref="AX7:BJ7" si="3">AX6/AX4</f>
        <v>0.46549217105340013</v>
      </c>
      <c r="AY7" s="50">
        <f t="shared" si="3"/>
        <v>0.46259427234821437</v>
      </c>
      <c r="AZ7" s="50">
        <f t="shared" si="3"/>
        <v>0.46547617117027729</v>
      </c>
      <c r="BA7" s="50">
        <f t="shared" si="3"/>
        <v>0.47499317816110753</v>
      </c>
      <c r="BB7" s="50">
        <f t="shared" si="3"/>
        <v>0.4799782274691945</v>
      </c>
      <c r="BC7" s="50">
        <f t="shared" si="3"/>
        <v>0.51283010546168217</v>
      </c>
      <c r="BD7" s="50">
        <f t="shared" si="3"/>
        <v>0.50872732131819076</v>
      </c>
      <c r="BE7" s="50">
        <f t="shared" si="3"/>
        <v>0.50511351750669498</v>
      </c>
      <c r="BF7" s="50">
        <f t="shared" si="3"/>
        <v>0.50247993078206898</v>
      </c>
      <c r="BG7" s="50">
        <f t="shared" si="3"/>
        <v>0.50040784269500427</v>
      </c>
      <c r="BH7" s="50">
        <f t="shared" si="3"/>
        <v>0.49660276006850312</v>
      </c>
      <c r="BI7" s="50">
        <f t="shared" si="3"/>
        <v>0.49591281357319555</v>
      </c>
      <c r="BJ7" s="50">
        <f t="shared" si="3"/>
        <v>0.50391513278772704</v>
      </c>
    </row>
    <row r="8" spans="1:62" s="52" customFormat="1" x14ac:dyDescent="0.25">
      <c r="A8" s="51"/>
      <c r="B8" s="52" t="s">
        <v>27</v>
      </c>
      <c r="C8" s="53">
        <v>0</v>
      </c>
      <c r="D8" s="54">
        <v>0</v>
      </c>
      <c r="E8" s="54">
        <v>0</v>
      </c>
      <c r="F8" s="54">
        <v>0</v>
      </c>
      <c r="G8" s="54">
        <v>0</v>
      </c>
      <c r="H8" s="54">
        <v>0</v>
      </c>
      <c r="I8" s="54">
        <v>0</v>
      </c>
      <c r="J8" s="54">
        <v>0</v>
      </c>
      <c r="K8" s="54">
        <v>0</v>
      </c>
      <c r="L8" s="54">
        <v>0</v>
      </c>
      <c r="M8" s="54">
        <v>0</v>
      </c>
      <c r="N8" s="54">
        <v>0</v>
      </c>
      <c r="O8" s="54">
        <v>0</v>
      </c>
      <c r="P8" s="54">
        <v>0</v>
      </c>
      <c r="Q8" s="54">
        <v>0</v>
      </c>
      <c r="R8" s="54">
        <v>0</v>
      </c>
      <c r="S8" s="54">
        <v>0</v>
      </c>
      <c r="T8" s="54">
        <v>0</v>
      </c>
      <c r="U8" s="54">
        <v>0</v>
      </c>
      <c r="V8" s="54">
        <v>0</v>
      </c>
      <c r="W8" s="55">
        <v>8195.0640000000021</v>
      </c>
      <c r="X8" s="55">
        <v>9985.7389999999996</v>
      </c>
      <c r="Y8" s="55">
        <v>11458.757</v>
      </c>
      <c r="Z8" s="55">
        <v>16111.970999999998</v>
      </c>
      <c r="AA8" s="55">
        <v>17490.117000000002</v>
      </c>
      <c r="AB8" s="55">
        <v>18591.8</v>
      </c>
      <c r="AC8" s="55">
        <v>23367.813000000002</v>
      </c>
      <c r="AD8" s="55">
        <v>25008.33</v>
      </c>
      <c r="AE8" s="55">
        <v>28329.829000000002</v>
      </c>
      <c r="AF8" s="55">
        <v>29192.550999999999</v>
      </c>
      <c r="AG8" s="55">
        <v>32006.021000000001</v>
      </c>
      <c r="AH8" s="55">
        <v>33467.948999999993</v>
      </c>
      <c r="AI8" s="55">
        <v>33868.154014177941</v>
      </c>
      <c r="AJ8" s="55">
        <v>34164.938307041011</v>
      </c>
      <c r="AK8" s="55">
        <v>34338.495151038413</v>
      </c>
      <c r="AL8" s="55">
        <v>38363.967239320693</v>
      </c>
      <c r="AM8" s="55">
        <v>29866.70518957857</v>
      </c>
      <c r="AN8" s="55">
        <v>31577.096886486674</v>
      </c>
      <c r="AO8" s="55">
        <v>38370.387617256019</v>
      </c>
      <c r="AP8" s="55">
        <v>23144.811999999998</v>
      </c>
      <c r="AQ8" s="55">
        <v>29246.043999999998</v>
      </c>
      <c r="AR8" s="55">
        <v>33852.898000000001</v>
      </c>
      <c r="AS8" s="55">
        <v>37332.495000000003</v>
      </c>
      <c r="AT8" s="55">
        <v>38838.506999999998</v>
      </c>
      <c r="AU8" s="55">
        <v>40379.029899999994</v>
      </c>
      <c r="AV8" s="55">
        <v>41923.989639099993</v>
      </c>
      <c r="AW8" s="55">
        <v>41069.762411000003</v>
      </c>
      <c r="AX8" s="55">
        <v>44745.887000000002</v>
      </c>
      <c r="AY8" s="55">
        <v>43244.186000000002</v>
      </c>
      <c r="AZ8" s="55">
        <v>42561.62</v>
      </c>
      <c r="BA8" s="55">
        <v>48343.294999999998</v>
      </c>
      <c r="BB8" s="55">
        <v>47875.364000000001</v>
      </c>
      <c r="BC8" s="55">
        <v>49264.028000000006</v>
      </c>
      <c r="BD8" s="55">
        <v>48879.275999999998</v>
      </c>
      <c r="BE8" s="55">
        <v>55280.502999999997</v>
      </c>
      <c r="BF8" s="55">
        <v>56073.605000000003</v>
      </c>
      <c r="BG8" s="55">
        <v>54528.838999999993</v>
      </c>
      <c r="BH8" s="55">
        <v>55342.763000000006</v>
      </c>
      <c r="BI8" s="55">
        <v>54064.152999999998</v>
      </c>
      <c r="BJ8" s="55">
        <v>59387.221700000002</v>
      </c>
    </row>
    <row r="9" spans="1:62" ht="15.75" thickBot="1" x14ac:dyDescent="0.3">
      <c r="B9" s="17" t="s">
        <v>28</v>
      </c>
      <c r="C9" s="56">
        <v>0</v>
      </c>
      <c r="D9" s="57">
        <v>0</v>
      </c>
      <c r="E9" s="57">
        <v>0</v>
      </c>
      <c r="F9" s="57">
        <v>0</v>
      </c>
      <c r="G9" s="57">
        <v>0</v>
      </c>
      <c r="H9" s="57">
        <v>0</v>
      </c>
      <c r="I9" s="57">
        <v>0</v>
      </c>
      <c r="J9" s="57">
        <v>0</v>
      </c>
      <c r="K9" s="57">
        <v>0</v>
      </c>
      <c r="L9" s="57">
        <v>0</v>
      </c>
      <c r="M9" s="57">
        <v>0</v>
      </c>
      <c r="N9" s="57">
        <v>0</v>
      </c>
      <c r="O9" s="57">
        <v>0</v>
      </c>
      <c r="P9" s="57">
        <v>0</v>
      </c>
      <c r="Q9" s="57">
        <v>0</v>
      </c>
      <c r="R9" s="57">
        <v>0</v>
      </c>
      <c r="S9" s="57">
        <v>0</v>
      </c>
      <c r="T9" s="57">
        <v>0</v>
      </c>
      <c r="U9" s="57">
        <v>0</v>
      </c>
      <c r="V9" s="57">
        <v>0</v>
      </c>
      <c r="W9" s="57">
        <v>1279.9090000000001</v>
      </c>
      <c r="X9" s="57">
        <v>1573.43</v>
      </c>
      <c r="Y9" s="57">
        <v>1801.4730000000002</v>
      </c>
      <c r="Z9" s="57">
        <v>2544.5970000000002</v>
      </c>
      <c r="AA9" s="57">
        <v>2591.8229999999999</v>
      </c>
      <c r="AB9" s="57">
        <v>2933.33</v>
      </c>
      <c r="AC9" s="57">
        <v>3714.8510000000001</v>
      </c>
      <c r="AD9" s="57">
        <v>4112.3270000000002</v>
      </c>
      <c r="AE9" s="57">
        <v>4641.9539999999997</v>
      </c>
      <c r="AF9" s="57">
        <v>4852.9759999999997</v>
      </c>
      <c r="AG9" s="57">
        <v>5605.299</v>
      </c>
      <c r="AH9" s="57">
        <v>5577.518</v>
      </c>
      <c r="AI9" s="57">
        <v>5702.2639999999992</v>
      </c>
      <c r="AJ9" s="57">
        <v>5684.5119999999997</v>
      </c>
      <c r="AK9" s="57">
        <v>5668.7879999999996</v>
      </c>
      <c r="AL9" s="57">
        <v>6500.8709999999992</v>
      </c>
      <c r="AM9" s="57">
        <v>4895.8739999999998</v>
      </c>
      <c r="AN9" s="57">
        <v>5681.07</v>
      </c>
      <c r="AO9" s="57">
        <v>6699.63</v>
      </c>
      <c r="AP9" s="57">
        <v>4101.9830000000002</v>
      </c>
      <c r="AQ9" s="57">
        <v>5672.0119999999997</v>
      </c>
      <c r="AR9" s="57">
        <v>6773.3550000000005</v>
      </c>
      <c r="AS9" s="57">
        <v>8052.7510000000002</v>
      </c>
      <c r="AT9" s="57">
        <v>8417.5630000000001</v>
      </c>
      <c r="AU9" s="57">
        <v>8950.3310000000001</v>
      </c>
      <c r="AV9" s="57">
        <v>9422.8389999999999</v>
      </c>
      <c r="AW9" s="57">
        <v>9086.1990000000005</v>
      </c>
      <c r="AX9" s="57">
        <v>9992.4639999999999</v>
      </c>
      <c r="AY9" s="57">
        <v>9158.4510000000009</v>
      </c>
      <c r="AZ9" s="57">
        <v>9045.655999999999</v>
      </c>
      <c r="BA9" s="57">
        <v>10082.177</v>
      </c>
      <c r="BB9" s="57">
        <v>10096.412</v>
      </c>
      <c r="BC9" s="57">
        <v>10779.053</v>
      </c>
      <c r="BD9" s="57">
        <v>10950.019</v>
      </c>
      <c r="BE9" s="57">
        <v>11500.002</v>
      </c>
      <c r="BF9" s="57">
        <v>11498.619999999999</v>
      </c>
      <c r="BG9" s="57">
        <v>11286.921</v>
      </c>
      <c r="BH9" s="57">
        <v>11345.995000000001</v>
      </c>
      <c r="BI9" s="57">
        <v>10917.707999999999</v>
      </c>
      <c r="BJ9" s="57">
        <v>11952.587</v>
      </c>
    </row>
    <row r="10" spans="1:62" ht="16.5" thickTop="1" thickBot="1" x14ac:dyDescent="0.3">
      <c r="B10" s="17" t="s">
        <v>29</v>
      </c>
      <c r="C10" s="58">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891.1049999999999</v>
      </c>
      <c r="X10" s="59">
        <v>1190.7600000000002</v>
      </c>
      <c r="Y10" s="59">
        <v>1473.068</v>
      </c>
      <c r="Z10" s="59">
        <v>2150.4760000000001</v>
      </c>
      <c r="AA10" s="59">
        <v>2464.058</v>
      </c>
      <c r="AB10" s="59">
        <v>2779.8989999999999</v>
      </c>
      <c r="AC10" s="59">
        <v>3585.6790000000001</v>
      </c>
      <c r="AD10" s="59">
        <v>4010.9139999999998</v>
      </c>
      <c r="AE10" s="59">
        <v>4572.2929999999997</v>
      </c>
      <c r="AF10" s="59">
        <v>4795.3729999999996</v>
      </c>
      <c r="AG10" s="59">
        <v>5433.9929999999995</v>
      </c>
      <c r="AH10" s="59">
        <v>5468.9259999999995</v>
      </c>
      <c r="AI10" s="59">
        <v>5607.0749999999998</v>
      </c>
      <c r="AJ10" s="59">
        <v>5500.9590000000007</v>
      </c>
      <c r="AK10" s="59">
        <v>5357.7790000000005</v>
      </c>
      <c r="AL10" s="59">
        <v>5886.6120000000001</v>
      </c>
      <c r="AM10" s="59">
        <v>4532.4349999999995</v>
      </c>
      <c r="AN10" s="59">
        <v>4950.1989999999996</v>
      </c>
      <c r="AO10" s="59">
        <v>5724.5730000000003</v>
      </c>
      <c r="AP10" s="59">
        <v>3306.9319999999998</v>
      </c>
      <c r="AQ10" s="59">
        <v>4773.643</v>
      </c>
      <c r="AR10" s="59">
        <v>5824.6559999999999</v>
      </c>
      <c r="AS10" s="59">
        <v>6777.7450000000008</v>
      </c>
      <c r="AT10" s="59">
        <v>6933.2730000000001</v>
      </c>
      <c r="AU10" s="59">
        <v>6788.3810000000003</v>
      </c>
      <c r="AV10" s="59">
        <v>7059.2150000000001</v>
      </c>
      <c r="AW10" s="59">
        <v>6876.9490000000005</v>
      </c>
      <c r="AX10" s="59">
        <v>7423.98</v>
      </c>
      <c r="AY10" s="59">
        <v>6993.0709999999999</v>
      </c>
      <c r="AZ10" s="59">
        <v>6866.16</v>
      </c>
      <c r="BA10" s="59">
        <v>7427.3329999999996</v>
      </c>
      <c r="BB10" s="59">
        <v>7441.9889999999996</v>
      </c>
      <c r="BC10" s="59">
        <v>7742.9619999999995</v>
      </c>
      <c r="BD10" s="59">
        <v>7871.5690000000004</v>
      </c>
      <c r="BE10" s="59">
        <v>8276.9510000000009</v>
      </c>
      <c r="BF10" s="59">
        <v>8112.09</v>
      </c>
      <c r="BG10" s="59">
        <v>7942.2150000000001</v>
      </c>
      <c r="BH10" s="59">
        <v>8155.3350000000009</v>
      </c>
      <c r="BI10" s="59">
        <v>7934.3220000000001</v>
      </c>
      <c r="BJ10" s="59">
        <v>8700.8780000000006</v>
      </c>
    </row>
    <row r="11" spans="1:62" ht="16.5" thickTop="1" thickBot="1" x14ac:dyDescent="0.3">
      <c r="B11" s="60" t="s">
        <v>30</v>
      </c>
      <c r="C11" s="58">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363.46100000000001</v>
      </c>
      <c r="X11" s="59">
        <v>457.78299999999996</v>
      </c>
      <c r="Y11" s="59">
        <v>543.17200000000003</v>
      </c>
      <c r="Z11" s="59">
        <v>867.34300000000007</v>
      </c>
      <c r="AA11" s="59">
        <v>935.74699999999996</v>
      </c>
      <c r="AB11" s="59">
        <v>1106.1969999999999</v>
      </c>
      <c r="AC11" s="59">
        <v>1421.1179999999999</v>
      </c>
      <c r="AD11" s="59">
        <v>1558.595</v>
      </c>
      <c r="AE11" s="59">
        <v>1788.9569999999999</v>
      </c>
      <c r="AF11" s="59">
        <v>1865.03</v>
      </c>
      <c r="AG11" s="59">
        <v>2134.0370000000003</v>
      </c>
      <c r="AH11" s="59">
        <v>2199.0450000000001</v>
      </c>
      <c r="AI11" s="59">
        <v>2262.8910000000001</v>
      </c>
      <c r="AJ11" s="59">
        <v>2073.2619999999997</v>
      </c>
      <c r="AK11" s="59">
        <v>1988.384</v>
      </c>
      <c r="AL11" s="59">
        <v>2307.6710000000003</v>
      </c>
      <c r="AM11" s="59">
        <v>1680.9590000000001</v>
      </c>
      <c r="AN11" s="59">
        <v>1776.115</v>
      </c>
      <c r="AO11" s="59">
        <v>2285.2249999999999</v>
      </c>
      <c r="AP11" s="59">
        <v>2347.5829999999996</v>
      </c>
      <c r="AQ11" s="59">
        <v>3480.0450000000001</v>
      </c>
      <c r="AR11" s="59">
        <v>4170.5219999999999</v>
      </c>
      <c r="AS11" s="59">
        <v>4333.643</v>
      </c>
      <c r="AT11" s="59">
        <v>4209.3459999999995</v>
      </c>
      <c r="AU11" s="59">
        <v>4105.0280000000002</v>
      </c>
      <c r="AV11" s="59">
        <v>4234.7120000000004</v>
      </c>
      <c r="AW11" s="59">
        <v>4232.3069999999998</v>
      </c>
      <c r="AX11" s="59">
        <v>4445.1049999999996</v>
      </c>
      <c r="AY11" s="59">
        <v>4206.9179999999997</v>
      </c>
      <c r="AZ11" s="59">
        <v>4078.674</v>
      </c>
      <c r="BA11" s="59">
        <v>4486.4350000000004</v>
      </c>
      <c r="BB11" s="59">
        <v>4665.2219999999998</v>
      </c>
      <c r="BC11" s="59">
        <v>5357.9849999999997</v>
      </c>
      <c r="BD11" s="59">
        <v>5445.8189999999995</v>
      </c>
      <c r="BE11" s="59">
        <v>6049.0529999999999</v>
      </c>
      <c r="BF11" s="59">
        <v>6138.8240000000005</v>
      </c>
      <c r="BG11" s="59">
        <v>6038.8910000000005</v>
      </c>
      <c r="BH11" s="59">
        <v>6182.73</v>
      </c>
      <c r="BI11" s="59">
        <v>6211.39</v>
      </c>
      <c r="BJ11" s="59">
        <v>6915.5820000000003</v>
      </c>
    </row>
    <row r="12" spans="1:62" ht="16.5" thickTop="1" thickBot="1" x14ac:dyDescent="0.3">
      <c r="B12" s="61" t="s">
        <v>31</v>
      </c>
      <c r="C12" s="58">
        <v>0</v>
      </c>
      <c r="D12" s="59">
        <v>0</v>
      </c>
      <c r="E12" s="59">
        <v>0</v>
      </c>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0</v>
      </c>
      <c r="AJ12" s="59">
        <v>0</v>
      </c>
      <c r="AK12" s="59">
        <v>0</v>
      </c>
      <c r="AL12" s="59">
        <v>0</v>
      </c>
      <c r="AM12" s="59">
        <v>0</v>
      </c>
      <c r="AN12" s="59">
        <v>0</v>
      </c>
      <c r="AO12" s="59">
        <v>0</v>
      </c>
      <c r="AP12" s="59">
        <v>0</v>
      </c>
      <c r="AQ12" s="59">
        <v>0</v>
      </c>
      <c r="AR12" s="59">
        <v>0</v>
      </c>
      <c r="AS12" s="59">
        <v>0</v>
      </c>
      <c r="AT12" s="59">
        <v>0</v>
      </c>
      <c r="AU12" s="59">
        <v>0</v>
      </c>
      <c r="AV12" s="59">
        <v>0</v>
      </c>
      <c r="AW12" s="59">
        <v>0</v>
      </c>
      <c r="AX12" s="59">
        <v>0</v>
      </c>
      <c r="AY12" s="59">
        <v>0</v>
      </c>
      <c r="AZ12" s="59">
        <v>0</v>
      </c>
      <c r="BA12" s="59">
        <v>0</v>
      </c>
      <c r="BB12" s="59">
        <v>0</v>
      </c>
      <c r="BC12" s="59">
        <v>0</v>
      </c>
      <c r="BD12" s="59">
        <v>0</v>
      </c>
      <c r="BE12" s="59">
        <v>0</v>
      </c>
      <c r="BF12" s="59">
        <v>0</v>
      </c>
      <c r="BG12" s="59">
        <v>0</v>
      </c>
      <c r="BH12" s="59">
        <v>0</v>
      </c>
      <c r="BI12" s="59">
        <v>0</v>
      </c>
      <c r="BJ12" s="59">
        <v>0</v>
      </c>
    </row>
    <row r="13" spans="1:62" ht="16.5" thickTop="1" thickBot="1" x14ac:dyDescent="0.3">
      <c r="B13" s="61" t="s">
        <v>32</v>
      </c>
      <c r="C13" s="58">
        <v>0</v>
      </c>
      <c r="D13" s="59">
        <v>0</v>
      </c>
      <c r="E13" s="59">
        <v>0</v>
      </c>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2552.1820000000002</v>
      </c>
      <c r="X13" s="59">
        <v>3079.2739999999999</v>
      </c>
      <c r="Y13" s="59">
        <v>3522.8959999999997</v>
      </c>
      <c r="Z13" s="59">
        <v>4920.6479999999992</v>
      </c>
      <c r="AA13" s="59">
        <v>5417.7330000000002</v>
      </c>
      <c r="AB13" s="59">
        <v>5555.9089999999997</v>
      </c>
      <c r="AC13" s="59">
        <v>6916.2359999999999</v>
      </c>
      <c r="AD13" s="59">
        <v>7223.4809999999998</v>
      </c>
      <c r="AE13" s="59">
        <v>8164.5460000000003</v>
      </c>
      <c r="AF13" s="59">
        <v>8245.9349999999995</v>
      </c>
      <c r="AG13" s="59">
        <v>8956.2219999999998</v>
      </c>
      <c r="AH13" s="59">
        <v>9346.893</v>
      </c>
      <c r="AI13" s="59">
        <v>9347.9680141779445</v>
      </c>
      <c r="AJ13" s="59">
        <v>9549.5123070410136</v>
      </c>
      <c r="AK13" s="59">
        <v>9693.8301510384117</v>
      </c>
      <c r="AL13" s="59">
        <v>10648.697239320692</v>
      </c>
      <c r="AM13" s="59">
        <v>8015.0961895785722</v>
      </c>
      <c r="AN13" s="59">
        <v>8136.0908864866788</v>
      </c>
      <c r="AO13" s="59">
        <v>10119.058617256018</v>
      </c>
      <c r="AP13" s="59">
        <v>202.16300000000001</v>
      </c>
      <c r="AQ13" s="59">
        <v>264.512</v>
      </c>
      <c r="AR13" s="59">
        <v>397.43299999999999</v>
      </c>
      <c r="AS13" s="59">
        <v>443.24800000000005</v>
      </c>
      <c r="AT13" s="59">
        <v>475.59699999999998</v>
      </c>
      <c r="AU13" s="59">
        <v>503.7149</v>
      </c>
      <c r="AV13" s="59">
        <v>587.44479000000001</v>
      </c>
      <c r="AW13" s="59">
        <v>624.89541099999997</v>
      </c>
      <c r="AX13" s="59">
        <v>720.65700000000004</v>
      </c>
      <c r="AY13" s="59">
        <v>774.69399999999996</v>
      </c>
      <c r="AZ13" s="59">
        <v>745.29700000000003</v>
      </c>
      <c r="BA13" s="59">
        <v>907.53899999999999</v>
      </c>
      <c r="BB13" s="59">
        <v>992.86599999999999</v>
      </c>
      <c r="BC13" s="59">
        <v>873.82499999999993</v>
      </c>
      <c r="BD13" s="59">
        <v>770.14099999999996</v>
      </c>
      <c r="BE13" s="59">
        <v>854.89200000000005</v>
      </c>
      <c r="BF13" s="59">
        <v>1006.595</v>
      </c>
      <c r="BG13" s="59">
        <v>1255.941</v>
      </c>
      <c r="BH13" s="59">
        <v>1403.5919999999999</v>
      </c>
      <c r="BI13" s="59">
        <v>1547.788</v>
      </c>
      <c r="BJ13" s="59">
        <v>1740.7366999999999</v>
      </c>
    </row>
    <row r="14" spans="1:62" ht="16.5" thickTop="1" thickBot="1" x14ac:dyDescent="0.3">
      <c r="B14" s="61" t="s">
        <v>33</v>
      </c>
      <c r="C14" s="58">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3107.7809999999999</v>
      </c>
      <c r="X14" s="59">
        <v>3683.1089999999999</v>
      </c>
      <c r="Y14" s="59">
        <v>4116.3959999999997</v>
      </c>
      <c r="Z14" s="59">
        <v>5628.1769999999997</v>
      </c>
      <c r="AA14" s="59">
        <v>6079.8609999999999</v>
      </c>
      <c r="AB14" s="59">
        <v>6216.3270000000002</v>
      </c>
      <c r="AC14" s="59">
        <v>7729.6549999999997</v>
      </c>
      <c r="AD14" s="59">
        <v>8102.6620000000003</v>
      </c>
      <c r="AE14" s="59">
        <v>9161.7430000000004</v>
      </c>
      <c r="AF14" s="59">
        <v>9433.2240000000002</v>
      </c>
      <c r="AG14" s="59">
        <v>9876.4350000000013</v>
      </c>
      <c r="AH14" s="59">
        <v>10875.564</v>
      </c>
      <c r="AI14" s="59">
        <v>10947.956</v>
      </c>
      <c r="AJ14" s="59">
        <v>11356.692999999999</v>
      </c>
      <c r="AK14" s="59">
        <v>11629.714</v>
      </c>
      <c r="AL14" s="59">
        <v>13018.984999999999</v>
      </c>
      <c r="AM14" s="59">
        <v>10741.633</v>
      </c>
      <c r="AN14" s="59">
        <v>11032.99</v>
      </c>
      <c r="AO14" s="59">
        <v>13541.114000000001</v>
      </c>
      <c r="AP14" s="59">
        <v>13185.151</v>
      </c>
      <c r="AQ14" s="59">
        <v>15051.92</v>
      </c>
      <c r="AR14" s="59">
        <v>16680.526000000002</v>
      </c>
      <c r="AS14" s="59">
        <v>17716.718000000001</v>
      </c>
      <c r="AT14" s="59">
        <v>18792.16</v>
      </c>
      <c r="AU14" s="59">
        <v>20020.313999999998</v>
      </c>
      <c r="AV14" s="59">
        <v>20607.166849100002</v>
      </c>
      <c r="AW14" s="59">
        <v>20237.713</v>
      </c>
      <c r="AX14" s="59">
        <v>22145.745999999999</v>
      </c>
      <c r="AY14" s="59">
        <v>22098.472000000002</v>
      </c>
      <c r="AZ14" s="59">
        <v>21813.266</v>
      </c>
      <c r="BA14" s="59">
        <v>25426.772999999997</v>
      </c>
      <c r="BB14" s="59">
        <v>24664.16</v>
      </c>
      <c r="BC14" s="59">
        <v>24492.240000000002</v>
      </c>
      <c r="BD14" s="59">
        <v>23813.716999999997</v>
      </c>
      <c r="BE14" s="59">
        <v>28562.503000000001</v>
      </c>
      <c r="BF14" s="59">
        <v>29276.088</v>
      </c>
      <c r="BG14" s="59">
        <v>27962.284</v>
      </c>
      <c r="BH14" s="59">
        <v>28211.695</v>
      </c>
      <c r="BI14" s="59">
        <v>27422.857</v>
      </c>
      <c r="BJ14" s="59">
        <v>30063.214</v>
      </c>
    </row>
    <row r="15" spans="1:62" ht="16.5" thickTop="1" thickBot="1" x14ac:dyDescent="0.3">
      <c r="B15" s="61" t="s">
        <v>34</v>
      </c>
      <c r="C15" s="58">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2.9000000000000001E-2</v>
      </c>
      <c r="X15" s="59">
        <v>3.2000000000000001E-2</v>
      </c>
      <c r="Y15" s="59">
        <v>2.3E-2</v>
      </c>
      <c r="Z15" s="59">
        <v>3.7999999999999999E-2</v>
      </c>
      <c r="AA15" s="59">
        <v>1.4999999999999999E-2</v>
      </c>
      <c r="AB15" s="59">
        <v>1.2E-2</v>
      </c>
      <c r="AC15" s="59">
        <v>8.0000000000000002E-3</v>
      </c>
      <c r="AD15" s="59">
        <v>2.1000000000000001E-2</v>
      </c>
      <c r="AE15" s="59">
        <v>1.2999999999999999E-2</v>
      </c>
      <c r="AF15" s="59">
        <v>0</v>
      </c>
      <c r="AG15" s="59">
        <v>0</v>
      </c>
      <c r="AH15" s="59">
        <v>3.0000000000000001E-3</v>
      </c>
      <c r="AI15" s="59">
        <v>0</v>
      </c>
      <c r="AJ15" s="59">
        <v>0</v>
      </c>
      <c r="AK15" s="59">
        <v>0</v>
      </c>
      <c r="AL15" s="59">
        <v>1.121</v>
      </c>
      <c r="AM15" s="59">
        <v>0.70799999999999996</v>
      </c>
      <c r="AN15" s="59">
        <v>0.622</v>
      </c>
      <c r="AO15" s="59">
        <v>0.78700000000000003</v>
      </c>
      <c r="AP15" s="59">
        <v>0.998</v>
      </c>
      <c r="AQ15" s="59">
        <v>3.9119999999999999</v>
      </c>
      <c r="AR15" s="59">
        <v>6.4</v>
      </c>
      <c r="AS15" s="59">
        <v>8.3709999999999987</v>
      </c>
      <c r="AT15" s="59">
        <v>10.56</v>
      </c>
      <c r="AU15" s="59">
        <v>11.26</v>
      </c>
      <c r="AV15" s="59">
        <v>12.572999999999999</v>
      </c>
      <c r="AW15" s="59">
        <v>11.567</v>
      </c>
      <c r="AX15" s="59">
        <v>17.561</v>
      </c>
      <c r="AY15" s="59">
        <v>12.129</v>
      </c>
      <c r="AZ15" s="59">
        <v>12.158999999999999</v>
      </c>
      <c r="BA15" s="59">
        <v>12.615</v>
      </c>
      <c r="BB15" s="59">
        <v>14.389999999999999</v>
      </c>
      <c r="BC15" s="59">
        <v>16.629000000000001</v>
      </c>
      <c r="BD15" s="59">
        <v>25.157</v>
      </c>
      <c r="BE15" s="59">
        <v>33.06</v>
      </c>
      <c r="BF15" s="59">
        <v>36.658999999999999</v>
      </c>
      <c r="BG15" s="59">
        <v>37.994</v>
      </c>
      <c r="BH15" s="59">
        <v>38.605000000000004</v>
      </c>
      <c r="BI15" s="59">
        <v>25.353999999999999</v>
      </c>
      <c r="BJ15" s="59">
        <v>13.256</v>
      </c>
    </row>
    <row r="16" spans="1:62" ht="15.75" thickTop="1" x14ac:dyDescent="0.25">
      <c r="B16" s="61" t="s">
        <v>35</v>
      </c>
      <c r="C16" s="62">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0.59699999999999998</v>
      </c>
      <c r="X16" s="63">
        <v>1.351</v>
      </c>
      <c r="Y16" s="63">
        <v>1.7290000000000001</v>
      </c>
      <c r="Z16" s="63">
        <v>0.69199999999999995</v>
      </c>
      <c r="AA16" s="63">
        <v>0.88</v>
      </c>
      <c r="AB16" s="63">
        <v>0.126</v>
      </c>
      <c r="AC16" s="63">
        <v>0.26600000000000001</v>
      </c>
      <c r="AD16" s="63">
        <v>0.33</v>
      </c>
      <c r="AE16" s="63">
        <v>0.32300000000000001</v>
      </c>
      <c r="AF16" s="63">
        <v>1.2999999999999999E-2</v>
      </c>
      <c r="AG16" s="63">
        <v>3.5000000000000003E-2</v>
      </c>
      <c r="AH16" s="63">
        <v>0</v>
      </c>
      <c r="AI16" s="63">
        <v>0</v>
      </c>
      <c r="AJ16" s="63">
        <v>0</v>
      </c>
      <c r="AK16" s="63">
        <v>0</v>
      </c>
      <c r="AL16" s="91">
        <v>0.01</v>
      </c>
      <c r="AM16" s="91">
        <v>0</v>
      </c>
      <c r="AN16" s="91">
        <v>0.01</v>
      </c>
      <c r="AO16" s="91">
        <v>0</v>
      </c>
      <c r="AP16" s="91">
        <v>2E-3</v>
      </c>
      <c r="AQ16" s="91">
        <v>0</v>
      </c>
      <c r="AR16" s="91">
        <v>6.0000000000000001E-3</v>
      </c>
      <c r="AS16" s="91">
        <v>1.9E-2</v>
      </c>
      <c r="AT16" s="91">
        <v>8.0000000000000002E-3</v>
      </c>
      <c r="AU16" s="91">
        <v>1E-3</v>
      </c>
      <c r="AV16" s="91">
        <v>3.9E-2</v>
      </c>
      <c r="AW16" s="91">
        <v>0.13200000000000001</v>
      </c>
      <c r="AX16" s="91">
        <v>0.374</v>
      </c>
      <c r="AY16" s="91">
        <v>0.45100000000000001</v>
      </c>
      <c r="AZ16" s="63">
        <v>0.40799999999999997</v>
      </c>
      <c r="BA16" s="63">
        <v>0.42299999999999999</v>
      </c>
      <c r="BB16" s="63">
        <v>0.32500000000000001</v>
      </c>
      <c r="BC16" s="63">
        <v>1.3340000000000001</v>
      </c>
      <c r="BD16" s="63">
        <v>2.8540000000000001</v>
      </c>
      <c r="BE16" s="63">
        <v>4.0419999999999998</v>
      </c>
      <c r="BF16" s="63">
        <v>4.7289999999999992</v>
      </c>
      <c r="BG16" s="63">
        <v>4.593</v>
      </c>
      <c r="BH16" s="63">
        <v>4.8109999999999999</v>
      </c>
      <c r="BI16" s="63">
        <v>4.734</v>
      </c>
      <c r="BJ16" s="63">
        <v>0.96799999999999997</v>
      </c>
    </row>
    <row r="17" spans="1:62" s="52" customFormat="1" x14ac:dyDescent="0.25">
      <c r="A17" s="51"/>
      <c r="B17" s="52" t="s">
        <v>36</v>
      </c>
      <c r="C17" s="53">
        <v>0</v>
      </c>
      <c r="D17" s="54">
        <v>0</v>
      </c>
      <c r="E17" s="54">
        <v>0</v>
      </c>
      <c r="F17" s="54">
        <v>0</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5">
        <v>33333850.435999997</v>
      </c>
      <c r="X17" s="55">
        <v>45001984.357999995</v>
      </c>
      <c r="Y17" s="55">
        <v>50532858.364</v>
      </c>
      <c r="Z17" s="55">
        <v>66783745.765000001</v>
      </c>
      <c r="AA17" s="55">
        <v>63879906.2290999</v>
      </c>
      <c r="AB17" s="55">
        <v>63487395.452</v>
      </c>
      <c r="AC17" s="55">
        <v>80160336.912402034</v>
      </c>
      <c r="AD17" s="55">
        <v>85789674.788000003</v>
      </c>
      <c r="AE17" s="55">
        <v>94043255.999955237</v>
      </c>
      <c r="AF17" s="55">
        <v>95075024.99869822</v>
      </c>
      <c r="AG17" s="55">
        <v>108046934.53494279</v>
      </c>
      <c r="AH17" s="55">
        <v>108540239.00434838</v>
      </c>
      <c r="AI17" s="55">
        <v>110719490.90519463</v>
      </c>
      <c r="AJ17" s="55">
        <v>102000601.65964086</v>
      </c>
      <c r="AK17" s="55">
        <v>95265323.489743471</v>
      </c>
      <c r="AL17" s="55">
        <v>122133254.0182486</v>
      </c>
      <c r="AM17" s="55">
        <v>85357451.387640595</v>
      </c>
      <c r="AN17" s="55">
        <v>93241175.811245099</v>
      </c>
      <c r="AO17" s="55">
        <v>115441020.32099999</v>
      </c>
      <c r="AP17" s="55">
        <v>71295316.717999995</v>
      </c>
      <c r="AQ17" s="55">
        <v>102398175.59900001</v>
      </c>
      <c r="AR17" s="55">
        <v>116398054.61</v>
      </c>
      <c r="AS17" s="55">
        <v>131114564.919</v>
      </c>
      <c r="AT17" s="55">
        <v>132493708.49199998</v>
      </c>
      <c r="AU17" s="55">
        <v>131158459.32955</v>
      </c>
      <c r="AV17" s="55">
        <v>138596553.46600002</v>
      </c>
      <c r="AW17" s="55">
        <v>132664786.19999999</v>
      </c>
      <c r="AX17" s="55">
        <v>156124889.83900002</v>
      </c>
      <c r="AY17" s="55">
        <v>134399059.8919588</v>
      </c>
      <c r="AZ17" s="55">
        <v>135411484.81800002</v>
      </c>
      <c r="BA17" s="55">
        <v>148053691.94007736</v>
      </c>
      <c r="BB17" s="55">
        <v>144195416.44321698</v>
      </c>
      <c r="BC17" s="55">
        <v>151209563.62799999</v>
      </c>
      <c r="BD17" s="55">
        <v>154416841.0209983</v>
      </c>
      <c r="BE17" s="55">
        <v>160921986.08668962</v>
      </c>
      <c r="BF17" s="55">
        <v>163525871.04100001</v>
      </c>
      <c r="BG17" s="55">
        <v>161674689.23571068</v>
      </c>
      <c r="BH17" s="55">
        <v>163264453.19199994</v>
      </c>
      <c r="BI17" s="55">
        <v>158291415.01605999</v>
      </c>
      <c r="BJ17" s="55">
        <v>191943251.94600004</v>
      </c>
    </row>
    <row r="18" spans="1:62" ht="15.75" thickBot="1" x14ac:dyDescent="0.3">
      <c r="B18" s="64"/>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87"/>
      <c r="AQ18" s="87"/>
      <c r="AR18" s="87"/>
      <c r="AS18" s="87"/>
      <c r="AT18" s="87"/>
      <c r="AU18" s="87"/>
      <c r="AV18" s="87"/>
      <c r="AW18" s="87"/>
      <c r="AX18" s="87"/>
      <c r="AY18" s="87"/>
      <c r="AZ18" s="87"/>
      <c r="BA18" s="87"/>
      <c r="BB18" s="87"/>
      <c r="BC18" s="87"/>
      <c r="BD18" s="87"/>
      <c r="BE18" s="87"/>
      <c r="BF18" s="87"/>
      <c r="BG18" s="87"/>
      <c r="BH18" s="87"/>
      <c r="BI18" s="87"/>
      <c r="BJ18" s="87"/>
    </row>
    <row r="19" spans="1:62" ht="16.5" thickTop="1" thickBot="1" x14ac:dyDescent="0.3">
      <c r="B19" s="17" t="s">
        <v>37</v>
      </c>
      <c r="C19" s="58">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59">
        <v>14200592.070999999</v>
      </c>
      <c r="X19" s="59">
        <v>18465098.357999999</v>
      </c>
      <c r="Y19" s="59">
        <v>19724536.945</v>
      </c>
      <c r="Z19" s="59">
        <v>28558151.068</v>
      </c>
      <c r="AA19" s="59">
        <v>26013316.905999999</v>
      </c>
      <c r="AB19" s="59">
        <v>27716948.932</v>
      </c>
      <c r="AC19" s="59">
        <v>34899870.827</v>
      </c>
      <c r="AD19" s="59">
        <v>37279631.644000001</v>
      </c>
      <c r="AE19" s="59">
        <v>41121259.162999995</v>
      </c>
      <c r="AF19" s="59">
        <v>42317233.828000002</v>
      </c>
      <c r="AG19" s="59">
        <v>48333739.958999999</v>
      </c>
      <c r="AH19" s="59">
        <v>48110139.520999998</v>
      </c>
      <c r="AI19" s="59">
        <v>49013775.359999999</v>
      </c>
      <c r="AJ19" s="59">
        <v>45501565.658999994</v>
      </c>
      <c r="AK19" s="59">
        <v>42631436.796999998</v>
      </c>
      <c r="AL19" s="59">
        <v>55115401.245999999</v>
      </c>
      <c r="AM19" s="59">
        <v>36821752.038000003</v>
      </c>
      <c r="AN19" s="59">
        <v>41967115.259999998</v>
      </c>
      <c r="AO19" s="59">
        <v>51831053.913999997</v>
      </c>
      <c r="AP19" s="59">
        <v>31137945.902000003</v>
      </c>
      <c r="AQ19" s="59">
        <v>43586377.859999999</v>
      </c>
      <c r="AR19" s="59">
        <v>47639765.669999994</v>
      </c>
      <c r="AS19" s="59">
        <v>54411318.616999999</v>
      </c>
      <c r="AT19" s="59">
        <v>55581185.818999998</v>
      </c>
      <c r="AU19" s="59">
        <v>55555637.171999998</v>
      </c>
      <c r="AV19" s="59">
        <v>58519570.237999998</v>
      </c>
      <c r="AW19" s="59">
        <v>55681962.741999999</v>
      </c>
      <c r="AX19" s="59">
        <v>66820237.905999996</v>
      </c>
      <c r="AY19" s="59">
        <v>55580008.473000005</v>
      </c>
      <c r="AZ19" s="59">
        <v>56167216.292999998</v>
      </c>
      <c r="BA19" s="59">
        <v>62119101.383999996</v>
      </c>
      <c r="BB19" s="59">
        <v>59965902.417000003</v>
      </c>
      <c r="BC19" s="59">
        <v>62053141.103</v>
      </c>
      <c r="BD19" s="59">
        <v>64156416.772999994</v>
      </c>
      <c r="BE19" s="59">
        <v>65579357.751000002</v>
      </c>
      <c r="BF19" s="59">
        <v>65831025.961999997</v>
      </c>
      <c r="BG19" s="59">
        <v>64840753.348999999</v>
      </c>
      <c r="BH19" s="59">
        <v>65162712.589999996</v>
      </c>
      <c r="BI19" s="59">
        <v>63387148.832999997</v>
      </c>
      <c r="BJ19" s="59">
        <v>76421742.116999999</v>
      </c>
    </row>
    <row r="20" spans="1:62" ht="16.5" thickTop="1" thickBot="1" x14ac:dyDescent="0.3">
      <c r="B20" s="17" t="s">
        <v>38</v>
      </c>
      <c r="C20" s="58">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10757250.460999999</v>
      </c>
      <c r="X20" s="59">
        <v>13265305.045</v>
      </c>
      <c r="Y20" s="59">
        <v>14432625.594999999</v>
      </c>
      <c r="Z20" s="59">
        <v>22749475.386</v>
      </c>
      <c r="AA20" s="59">
        <v>21438083.851999998</v>
      </c>
      <c r="AB20" s="59">
        <v>23871506.311999999</v>
      </c>
      <c r="AC20" s="59">
        <v>29657311.717</v>
      </c>
      <c r="AD20" s="59">
        <v>31619545.710999999</v>
      </c>
      <c r="AE20" s="59">
        <v>35012690.941</v>
      </c>
      <c r="AF20" s="59">
        <v>36527211.395999998</v>
      </c>
      <c r="AG20" s="59">
        <v>41430039.421999998</v>
      </c>
      <c r="AH20" s="59">
        <v>41618267.330000006</v>
      </c>
      <c r="AI20" s="59">
        <v>42632194.066</v>
      </c>
      <c r="AJ20" s="59">
        <v>39609724.817999996</v>
      </c>
      <c r="AK20" s="59">
        <v>36277951.548999995</v>
      </c>
      <c r="AL20" s="59">
        <v>45813010.351999998</v>
      </c>
      <c r="AM20" s="59">
        <v>32937501.796</v>
      </c>
      <c r="AN20" s="59">
        <v>34938468.824000001</v>
      </c>
      <c r="AO20" s="59">
        <v>42782380.329999998</v>
      </c>
      <c r="AP20" s="59">
        <v>23708272.145999998</v>
      </c>
      <c r="AQ20" s="59">
        <v>34492790.895000003</v>
      </c>
      <c r="AR20" s="59">
        <v>38741085.265000001</v>
      </c>
      <c r="AS20" s="59">
        <v>43964913.017000005</v>
      </c>
      <c r="AT20" s="59">
        <v>45297985.158</v>
      </c>
      <c r="AU20" s="59">
        <v>44784395.519000001</v>
      </c>
      <c r="AV20" s="59">
        <v>47639409.919</v>
      </c>
      <c r="AW20" s="59">
        <v>44702144.380999997</v>
      </c>
      <c r="AX20" s="59">
        <v>52524814.269999996</v>
      </c>
      <c r="AY20" s="59">
        <v>45951338.520999998</v>
      </c>
      <c r="AZ20" s="59">
        <v>45972279.052000001</v>
      </c>
      <c r="BA20" s="59">
        <v>49810766.402000003</v>
      </c>
      <c r="BB20" s="59">
        <v>48105137.919</v>
      </c>
      <c r="BC20" s="59">
        <v>48485705.920000002</v>
      </c>
      <c r="BD20" s="59">
        <v>49565726.829999998</v>
      </c>
      <c r="BE20" s="59">
        <v>51805104.681999996</v>
      </c>
      <c r="BF20" s="59">
        <v>52082021.057000004</v>
      </c>
      <c r="BG20" s="59">
        <v>51270656.458999999</v>
      </c>
      <c r="BH20" s="59">
        <v>52444608.216999993</v>
      </c>
      <c r="BI20" s="59">
        <v>50551601.295499995</v>
      </c>
      <c r="BJ20" s="59">
        <v>59726917.437000006</v>
      </c>
    </row>
    <row r="21" spans="1:62" ht="16.5" thickTop="1" thickBot="1" x14ac:dyDescent="0.3">
      <c r="B21" s="60" t="s">
        <v>39</v>
      </c>
      <c r="C21" s="58">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2862863.4739999999</v>
      </c>
      <c r="X21" s="59">
        <v>3523666.412</v>
      </c>
      <c r="Y21" s="59">
        <v>3798425.3029999998</v>
      </c>
      <c r="Z21" s="59">
        <v>6480950.4440000001</v>
      </c>
      <c r="AA21" s="59">
        <v>5843759.0800000001</v>
      </c>
      <c r="AB21" s="59">
        <v>6812566.3889999995</v>
      </c>
      <c r="AC21" s="59">
        <v>8628115.9299999997</v>
      </c>
      <c r="AD21" s="59">
        <v>8954135.8379999995</v>
      </c>
      <c r="AE21" s="59">
        <v>10035409.926000001</v>
      </c>
      <c r="AF21" s="59">
        <v>10328127.853</v>
      </c>
      <c r="AG21" s="59">
        <v>11803447.432</v>
      </c>
      <c r="AH21" s="59">
        <v>11986386.625</v>
      </c>
      <c r="AI21" s="59">
        <v>12129060.515999999</v>
      </c>
      <c r="AJ21" s="59">
        <v>10585209.630999999</v>
      </c>
      <c r="AK21" s="59">
        <v>9898557.5899999999</v>
      </c>
      <c r="AL21" s="59">
        <v>12817973.868000001</v>
      </c>
      <c r="AM21" s="59">
        <v>8512887.7009999994</v>
      </c>
      <c r="AN21" s="59">
        <v>9245876.5649999995</v>
      </c>
      <c r="AO21" s="59">
        <v>12080151.471999999</v>
      </c>
      <c r="AP21" s="59">
        <v>11287025.436999999</v>
      </c>
      <c r="AQ21" s="59">
        <v>18454766.960000001</v>
      </c>
      <c r="AR21" s="59">
        <v>23303996.783</v>
      </c>
      <c r="AS21" s="59">
        <v>24814993.896000002</v>
      </c>
      <c r="AT21" s="59">
        <v>24233859.52</v>
      </c>
      <c r="AU21" s="59">
        <v>23224714.794</v>
      </c>
      <c r="AV21" s="59">
        <v>24459776.530000001</v>
      </c>
      <c r="AW21" s="59">
        <v>24397175.199999999</v>
      </c>
      <c r="AX21" s="59">
        <v>27721058.276000001</v>
      </c>
      <c r="AY21" s="59">
        <v>23737491.223999999</v>
      </c>
      <c r="AZ21" s="59">
        <v>23766161.711999997</v>
      </c>
      <c r="BA21" s="59">
        <v>25715441.465</v>
      </c>
      <c r="BB21" s="59">
        <v>25934249.915000003</v>
      </c>
      <c r="BC21" s="59">
        <v>29527815.902000003</v>
      </c>
      <c r="BD21" s="59">
        <v>29176783.993000001</v>
      </c>
      <c r="BE21" s="59">
        <v>31677935.912999999</v>
      </c>
      <c r="BF21" s="59">
        <v>32217102.853</v>
      </c>
      <c r="BG21" s="59">
        <v>32097722.223999999</v>
      </c>
      <c r="BH21" s="59">
        <v>32946332.056000002</v>
      </c>
      <c r="BI21" s="59">
        <v>32462956.399999999</v>
      </c>
      <c r="BJ21" s="59">
        <v>39748483.563999996</v>
      </c>
    </row>
    <row r="22" spans="1:62" ht="16.5" thickTop="1" thickBot="1" x14ac:dyDescent="0.3">
      <c r="B22" s="61" t="s">
        <v>40</v>
      </c>
      <c r="C22" s="58">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9">
        <v>0</v>
      </c>
      <c r="AN22" s="59">
        <v>0</v>
      </c>
      <c r="AO22" s="59">
        <v>0</v>
      </c>
      <c r="AP22" s="59">
        <v>0</v>
      </c>
      <c r="AQ22" s="59">
        <v>0</v>
      </c>
      <c r="AR22" s="59">
        <v>0</v>
      </c>
      <c r="AS22" s="59">
        <v>0</v>
      </c>
      <c r="AT22" s="59">
        <v>0</v>
      </c>
      <c r="AU22" s="59">
        <v>0</v>
      </c>
      <c r="AV22" s="59">
        <v>0</v>
      </c>
      <c r="AW22" s="59">
        <v>0</v>
      </c>
      <c r="AX22" s="59">
        <v>0</v>
      </c>
      <c r="AY22" s="59">
        <v>0</v>
      </c>
      <c r="AZ22" s="59">
        <v>0</v>
      </c>
      <c r="BA22" s="59">
        <v>0</v>
      </c>
      <c r="BB22" s="59">
        <v>0</v>
      </c>
      <c r="BC22" s="59">
        <v>0</v>
      </c>
      <c r="BD22" s="59">
        <v>0</v>
      </c>
      <c r="BE22" s="59">
        <v>0</v>
      </c>
      <c r="BF22" s="59">
        <v>0</v>
      </c>
      <c r="BG22" s="59">
        <v>0</v>
      </c>
      <c r="BH22" s="59">
        <v>0</v>
      </c>
      <c r="BI22" s="59">
        <v>0</v>
      </c>
      <c r="BJ22" s="59">
        <v>0</v>
      </c>
    </row>
    <row r="23" spans="1:62" ht="16.5" thickTop="1" thickBot="1" x14ac:dyDescent="0.3">
      <c r="B23" s="61" t="s">
        <v>41</v>
      </c>
      <c r="C23" s="58">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2283083.906</v>
      </c>
      <c r="X23" s="59">
        <v>2308734.8149999999</v>
      </c>
      <c r="Y23" s="59">
        <v>2060461.179</v>
      </c>
      <c r="Z23" s="59">
        <v>2623223.1809999999</v>
      </c>
      <c r="AA23" s="59">
        <v>2685059.3120999001</v>
      </c>
      <c r="AB23" s="59">
        <v>2434679.2229999998</v>
      </c>
      <c r="AC23" s="59">
        <v>2833708.844</v>
      </c>
      <c r="AD23" s="59">
        <v>3192455.6150000002</v>
      </c>
      <c r="AE23" s="59">
        <v>3478424.6282596998</v>
      </c>
      <c r="AF23" s="59">
        <v>3552677.1578395003</v>
      </c>
      <c r="AG23" s="59">
        <v>3769111.5929999999</v>
      </c>
      <c r="AH23" s="59">
        <v>4195916.3354350002</v>
      </c>
      <c r="AI23" s="59">
        <v>4361252.9723003618</v>
      </c>
      <c r="AJ23" s="59">
        <v>3691863.6660679742</v>
      </c>
      <c r="AK23" s="59">
        <v>3893836.3089999999</v>
      </c>
      <c r="AL23" s="59">
        <v>4866218.7750000004</v>
      </c>
      <c r="AM23" s="59">
        <v>4217091.8870000001</v>
      </c>
      <c r="AN23" s="59">
        <v>4171594.6307811202</v>
      </c>
      <c r="AO23" s="59">
        <v>5105666.9230000004</v>
      </c>
      <c r="AP23" s="59">
        <v>1461223.615</v>
      </c>
      <c r="AQ23" s="59">
        <v>1746743.3910000001</v>
      </c>
      <c r="AR23" s="59">
        <v>2252910.0520000001</v>
      </c>
      <c r="AS23" s="59">
        <v>2329566.4580000001</v>
      </c>
      <c r="AT23" s="59">
        <v>2473490.335</v>
      </c>
      <c r="AU23" s="59">
        <v>2382273.9875499997</v>
      </c>
      <c r="AV23" s="59">
        <v>2665304.34</v>
      </c>
      <c r="AW23" s="59">
        <v>2726152.7569999998</v>
      </c>
      <c r="AX23" s="59">
        <v>3216327.3909999998</v>
      </c>
      <c r="AY23" s="59">
        <v>3698773.2139999997</v>
      </c>
      <c r="AZ23" s="59">
        <v>3584752.0640000002</v>
      </c>
      <c r="BA23" s="59">
        <v>4508966.9359999998</v>
      </c>
      <c r="BB23" s="59">
        <v>4350231.3810000001</v>
      </c>
      <c r="BC23" s="59">
        <v>4635305.9960000003</v>
      </c>
      <c r="BD23" s="59">
        <v>4978612.6849999996</v>
      </c>
      <c r="BE23" s="59">
        <v>4687994.7460000003</v>
      </c>
      <c r="BF23" s="59">
        <v>5906769.1059999997</v>
      </c>
      <c r="BG23" s="59">
        <v>6230278.7300000004</v>
      </c>
      <c r="BH23" s="59">
        <v>5262378.3829999994</v>
      </c>
      <c r="BI23" s="59">
        <v>5244137.4285599999</v>
      </c>
      <c r="BJ23" s="59">
        <v>7827024.9920000006</v>
      </c>
    </row>
    <row r="24" spans="1:62" ht="16.5" thickTop="1" thickBot="1" x14ac:dyDescent="0.3">
      <c r="B24" s="61" t="s">
        <v>42</v>
      </c>
      <c r="C24" s="58">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1034696.8189999999</v>
      </c>
      <c r="X24" s="59">
        <v>1209378.179</v>
      </c>
      <c r="Y24" s="59">
        <v>1284894.0759999999</v>
      </c>
      <c r="Z24" s="59">
        <v>1739963.9620000001</v>
      </c>
      <c r="AA24" s="59">
        <v>1803945.6310000001</v>
      </c>
      <c r="AB24" s="59">
        <v>1808042.527</v>
      </c>
      <c r="AC24" s="59">
        <v>1926403.8044020187</v>
      </c>
      <c r="AD24" s="59">
        <v>2279242.4849999999</v>
      </c>
      <c r="AE24" s="59">
        <v>2206527.7716955421</v>
      </c>
      <c r="AF24" s="59">
        <v>2254665.7398587046</v>
      </c>
      <c r="AG24" s="59">
        <v>2521240.1579428092</v>
      </c>
      <c r="AH24" s="59">
        <v>2629476.1929133725</v>
      </c>
      <c r="AI24" s="59">
        <v>2583207.9908942631</v>
      </c>
      <c r="AJ24" s="59">
        <v>2612237.8855729015</v>
      </c>
      <c r="AK24" s="59">
        <v>2563541.2447434822</v>
      </c>
      <c r="AL24" s="59">
        <v>3438504.4962486001</v>
      </c>
      <c r="AM24" s="59">
        <v>2850769.6436406001</v>
      </c>
      <c r="AN24" s="59">
        <v>2878739.4434639998</v>
      </c>
      <c r="AO24" s="59">
        <v>3618436.8470000001</v>
      </c>
      <c r="AP24" s="59">
        <v>3670907.0549999997</v>
      </c>
      <c r="AQ24" s="59">
        <v>4018624.75</v>
      </c>
      <c r="AR24" s="59">
        <v>4260851.7489999998</v>
      </c>
      <c r="AS24" s="59">
        <v>4445078.0639999993</v>
      </c>
      <c r="AT24" s="59">
        <v>4663902.6370000001</v>
      </c>
      <c r="AU24" s="59">
        <v>4950365.0269999998</v>
      </c>
      <c r="AV24" s="59">
        <v>5021483.0120000001</v>
      </c>
      <c r="AW24" s="59">
        <v>4868659.3719999995</v>
      </c>
      <c r="AX24" s="59">
        <v>5336657.3440000005</v>
      </c>
      <c r="AY24" s="59">
        <v>5149976.2289587893</v>
      </c>
      <c r="AZ24" s="59">
        <v>5625006.432</v>
      </c>
      <c r="BA24" s="59">
        <v>5593672.141077376</v>
      </c>
      <c r="BB24" s="59">
        <v>5421914.4432169888</v>
      </c>
      <c r="BC24" s="59">
        <v>5826572.8799999999</v>
      </c>
      <c r="BD24" s="59">
        <v>5825182.1789983176</v>
      </c>
      <c r="BE24" s="59">
        <v>6176517.3986896556</v>
      </c>
      <c r="BF24" s="59">
        <v>6275607.8100000005</v>
      </c>
      <c r="BG24" s="59">
        <v>6076850.6777106803</v>
      </c>
      <c r="BH24" s="59">
        <v>6183447.3559999997</v>
      </c>
      <c r="BI24" s="59">
        <v>5930658.0869999994</v>
      </c>
      <c r="BJ24" s="59">
        <v>6679899.6109999996</v>
      </c>
    </row>
    <row r="25" spans="1:62" ht="16.5" thickTop="1" thickBot="1" x14ac:dyDescent="0.3">
      <c r="B25" s="61" t="s">
        <v>43</v>
      </c>
      <c r="C25" s="58">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1941.5</v>
      </c>
      <c r="X25" s="59">
        <v>7751.95</v>
      </c>
      <c r="Y25" s="59">
        <v>3889</v>
      </c>
      <c r="Z25" s="59">
        <v>2401.3249999999998</v>
      </c>
      <c r="AA25" s="59">
        <v>399.01100000000002</v>
      </c>
      <c r="AB25" s="59">
        <v>1123.5</v>
      </c>
      <c r="AC25" s="59">
        <v>2161</v>
      </c>
      <c r="AD25" s="59">
        <v>2583</v>
      </c>
      <c r="AE25" s="59">
        <v>651</v>
      </c>
      <c r="AF25" s="59">
        <v>0</v>
      </c>
      <c r="AG25" s="59">
        <v>0</v>
      </c>
      <c r="AH25" s="59">
        <v>53</v>
      </c>
      <c r="AI25" s="59">
        <v>0</v>
      </c>
      <c r="AJ25" s="59">
        <v>0</v>
      </c>
      <c r="AK25" s="59">
        <v>0</v>
      </c>
      <c r="AL25" s="59">
        <v>31320.280999999999</v>
      </c>
      <c r="AM25" s="59">
        <v>17448.322</v>
      </c>
      <c r="AN25" s="59">
        <v>15081.088</v>
      </c>
      <c r="AO25" s="59">
        <v>23330.834999999999</v>
      </c>
      <c r="AP25" s="59">
        <v>29940.562999999998</v>
      </c>
      <c r="AQ25" s="59">
        <v>98871.743000000002</v>
      </c>
      <c r="AR25" s="59">
        <v>150043.59099999999</v>
      </c>
      <c r="AS25" s="59">
        <v>1148694.8670000001</v>
      </c>
      <c r="AT25" s="59">
        <v>243285.02299999999</v>
      </c>
      <c r="AU25" s="59">
        <v>261072.83</v>
      </c>
      <c r="AV25" s="59">
        <v>290754.52500000002</v>
      </c>
      <c r="AW25" s="59">
        <v>285028.04499999998</v>
      </c>
      <c r="AX25" s="59">
        <v>492813.05300000001</v>
      </c>
      <c r="AY25" s="59">
        <v>258450.68299999999</v>
      </c>
      <c r="AZ25" s="59">
        <v>279109.73599999998</v>
      </c>
      <c r="BA25" s="59">
        <v>283633.55</v>
      </c>
      <c r="BB25" s="59">
        <v>405537.46</v>
      </c>
      <c r="BC25" s="59">
        <v>653608.03899999999</v>
      </c>
      <c r="BD25" s="59">
        <v>663995.54</v>
      </c>
      <c r="BE25" s="59">
        <v>913357.91200000001</v>
      </c>
      <c r="BF25" s="59">
        <v>1110599.682</v>
      </c>
      <c r="BG25" s="59">
        <v>1057059.0659999999</v>
      </c>
      <c r="BH25" s="59">
        <v>1116276.737</v>
      </c>
      <c r="BI25" s="59">
        <v>596078.04599999997</v>
      </c>
      <c r="BJ25" s="59">
        <v>1426556.845</v>
      </c>
    </row>
    <row r="26" spans="1:62" ht="15.75" thickTop="1" x14ac:dyDescent="0.25">
      <c r="B26" s="61" t="s">
        <v>44</v>
      </c>
      <c r="C26" s="62">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2193422.2050000001</v>
      </c>
      <c r="X26" s="63">
        <v>6222049.5990000004</v>
      </c>
      <c r="Y26" s="63">
        <v>9228026.2660000008</v>
      </c>
      <c r="Z26" s="63">
        <v>4629580.3990000002</v>
      </c>
      <c r="AA26" s="63">
        <v>6095342.4369999999</v>
      </c>
      <c r="AB26" s="63">
        <v>842528.56900000002</v>
      </c>
      <c r="AC26" s="63">
        <v>2212764.79</v>
      </c>
      <c r="AD26" s="63">
        <v>2462080.4950000001</v>
      </c>
      <c r="AE26" s="63">
        <v>2188292.5699999998</v>
      </c>
      <c r="AF26" s="63">
        <v>95109.024000000005</v>
      </c>
      <c r="AG26" s="63">
        <v>189355.97099999999</v>
      </c>
      <c r="AH26" s="63">
        <v>0</v>
      </c>
      <c r="AI26" s="63">
        <v>0</v>
      </c>
      <c r="AJ26" s="63">
        <v>0</v>
      </c>
      <c r="AK26" s="63">
        <v>0</v>
      </c>
      <c r="AL26" s="63">
        <v>50825</v>
      </c>
      <c r="AM26" s="63">
        <v>0</v>
      </c>
      <c r="AN26" s="63">
        <v>24300</v>
      </c>
      <c r="AO26" s="63">
        <v>0</v>
      </c>
      <c r="AP26" s="63">
        <v>2</v>
      </c>
      <c r="AQ26" s="63">
        <v>0</v>
      </c>
      <c r="AR26" s="63">
        <v>49401.5</v>
      </c>
      <c r="AS26" s="63">
        <v>0</v>
      </c>
      <c r="AT26" s="63">
        <v>0</v>
      </c>
      <c r="AU26" s="63">
        <v>0</v>
      </c>
      <c r="AV26" s="63">
        <v>254.90199999999999</v>
      </c>
      <c r="AW26" s="63">
        <v>3663.703</v>
      </c>
      <c r="AX26" s="63">
        <v>12981.599</v>
      </c>
      <c r="AY26" s="63">
        <v>23021.547999999999</v>
      </c>
      <c r="AZ26" s="63">
        <v>16959.528999999999</v>
      </c>
      <c r="BA26" s="63">
        <v>22110.062000000002</v>
      </c>
      <c r="BB26" s="63">
        <v>12442.907999999999</v>
      </c>
      <c r="BC26" s="63">
        <v>27413.788</v>
      </c>
      <c r="BD26" s="63">
        <v>50123.021000000001</v>
      </c>
      <c r="BE26" s="63">
        <v>81717.684000000008</v>
      </c>
      <c r="BF26" s="63">
        <v>102744.571</v>
      </c>
      <c r="BG26" s="63">
        <v>101368.73</v>
      </c>
      <c r="BH26" s="63">
        <v>148697.853</v>
      </c>
      <c r="BI26" s="63">
        <v>118834.92600000001</v>
      </c>
      <c r="BJ26" s="63">
        <v>112627.38</v>
      </c>
    </row>
    <row r="27" spans="1:62" s="67" customFormat="1" x14ac:dyDescent="0.25">
      <c r="A27" s="51"/>
      <c r="B27" s="52" t="s">
        <v>45</v>
      </c>
      <c r="C27" s="53">
        <v>0</v>
      </c>
      <c r="D27" s="54">
        <v>0</v>
      </c>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5">
        <v>270858.49621867109</v>
      </c>
      <c r="X27" s="55">
        <v>342646.41287220025</v>
      </c>
      <c r="Y27" s="55">
        <v>365668.68471339543</v>
      </c>
      <c r="Z27" s="55">
        <v>573419.12001539941</v>
      </c>
      <c r="AA27" s="55">
        <v>562366.21310779767</v>
      </c>
      <c r="AB27" s="55">
        <v>627996.84499999997</v>
      </c>
      <c r="AC27" s="55">
        <v>770811.00864839996</v>
      </c>
      <c r="AD27" s="55">
        <v>820716.89708809997</v>
      </c>
      <c r="AE27" s="55">
        <v>911210.20333685784</v>
      </c>
      <c r="AF27" s="55">
        <v>952324.9705258701</v>
      </c>
      <c r="AG27" s="55">
        <v>1081909.7480285948</v>
      </c>
      <c r="AH27" s="55">
        <v>1117414.519791665</v>
      </c>
      <c r="AI27" s="55">
        <v>1137891.8290393692</v>
      </c>
      <c r="AJ27" s="55">
        <v>1068393.8272216991</v>
      </c>
      <c r="AK27" s="55">
        <v>983120.25879704801</v>
      </c>
      <c r="AL27" s="55">
        <v>1267957.6878499999</v>
      </c>
      <c r="AM27" s="55">
        <v>862559.42864052102</v>
      </c>
      <c r="AN27" s="55">
        <v>901487.67385008396</v>
      </c>
      <c r="AO27" s="55">
        <v>1053344.296647737</v>
      </c>
      <c r="AP27" s="55">
        <v>570716.53503921791</v>
      </c>
      <c r="AQ27" s="55">
        <v>753658.63675606553</v>
      </c>
      <c r="AR27" s="55">
        <v>858061.43812920735</v>
      </c>
      <c r="AS27" s="55">
        <v>1114731.1115926821</v>
      </c>
      <c r="AT27" s="55">
        <v>1177069.8971937795</v>
      </c>
      <c r="AU27" s="55">
        <v>1173887.086655126</v>
      </c>
      <c r="AV27" s="55">
        <v>1244006.3510975942</v>
      </c>
      <c r="AW27" s="55">
        <v>1181828.5221320437</v>
      </c>
      <c r="AX27" s="55">
        <v>1383834.0456593772</v>
      </c>
      <c r="AY27" s="55">
        <v>1217060.1643514512</v>
      </c>
      <c r="AZ27" s="55">
        <v>1191333.099586085</v>
      </c>
      <c r="BA27" s="55">
        <v>1337562.7867407629</v>
      </c>
      <c r="BB27" s="55">
        <v>1297550.2678688806</v>
      </c>
      <c r="BC27" s="55">
        <v>1282651.4904625737</v>
      </c>
      <c r="BD27" s="55">
        <v>1311862.7093955702</v>
      </c>
      <c r="BE27" s="55">
        <v>1420850.4712345535</v>
      </c>
      <c r="BF27" s="55">
        <v>1427899.6645880216</v>
      </c>
      <c r="BG27" s="55">
        <v>1426190.8437216126</v>
      </c>
      <c r="BH27" s="55">
        <v>1463944.749786831</v>
      </c>
      <c r="BI27" s="55">
        <v>1401939.1760825901</v>
      </c>
      <c r="BJ27" s="55">
        <v>1644920.5169320325</v>
      </c>
    </row>
    <row r="28" spans="1:62" ht="15.75" thickBot="1" x14ac:dyDescent="0.3">
      <c r="B28" s="17" t="s">
        <v>46</v>
      </c>
      <c r="C28" s="56">
        <v>0</v>
      </c>
      <c r="D28" s="57">
        <v>0</v>
      </c>
      <c r="E28" s="57">
        <v>0</v>
      </c>
      <c r="F28" s="57">
        <v>0</v>
      </c>
      <c r="G28" s="57">
        <v>0</v>
      </c>
      <c r="H28" s="57">
        <v>0</v>
      </c>
      <c r="I28" s="93">
        <v>0</v>
      </c>
      <c r="J28" s="93">
        <v>0</v>
      </c>
      <c r="K28" s="93">
        <v>0</v>
      </c>
      <c r="L28" s="93">
        <v>0</v>
      </c>
      <c r="M28" s="93">
        <v>0</v>
      </c>
      <c r="N28" s="93">
        <v>0</v>
      </c>
      <c r="O28" s="93">
        <v>0</v>
      </c>
      <c r="P28" s="93">
        <v>0</v>
      </c>
      <c r="Q28" s="93">
        <v>0</v>
      </c>
      <c r="R28" s="93">
        <v>0</v>
      </c>
      <c r="S28" s="93">
        <v>0</v>
      </c>
      <c r="T28" s="93">
        <v>0</v>
      </c>
      <c r="U28" s="93">
        <v>0</v>
      </c>
      <c r="V28" s="93">
        <v>0</v>
      </c>
      <c r="W28" s="93">
        <v>0</v>
      </c>
      <c r="X28" s="93">
        <v>0</v>
      </c>
      <c r="Y28" s="93">
        <v>0</v>
      </c>
      <c r="Z28" s="93">
        <v>0</v>
      </c>
      <c r="AA28" s="93">
        <v>0</v>
      </c>
      <c r="AB28" s="93">
        <v>0</v>
      </c>
      <c r="AC28" s="93">
        <v>0</v>
      </c>
      <c r="AD28" s="93">
        <v>0</v>
      </c>
      <c r="AE28" s="93">
        <v>0</v>
      </c>
      <c r="AF28" s="93">
        <v>0</v>
      </c>
      <c r="AG28" s="93">
        <v>0</v>
      </c>
      <c r="AH28" s="93">
        <v>0</v>
      </c>
      <c r="AI28" s="93">
        <v>0</v>
      </c>
      <c r="AJ28" s="93">
        <v>0</v>
      </c>
      <c r="AK28" s="93">
        <v>0</v>
      </c>
      <c r="AL28" s="93">
        <v>0</v>
      </c>
      <c r="AM28" s="93">
        <v>0</v>
      </c>
      <c r="AN28" s="93">
        <v>0</v>
      </c>
      <c r="AO28" s="93">
        <v>0</v>
      </c>
      <c r="AP28" s="93">
        <v>0</v>
      </c>
      <c r="AQ28" s="93">
        <v>0</v>
      </c>
      <c r="AR28" s="93">
        <v>0</v>
      </c>
      <c r="AS28" s="93">
        <v>0</v>
      </c>
      <c r="AT28" s="93">
        <v>0</v>
      </c>
      <c r="AU28" s="93">
        <v>0</v>
      </c>
      <c r="AV28" s="93">
        <v>0</v>
      </c>
      <c r="AW28" s="93">
        <v>0</v>
      </c>
      <c r="AX28" s="93">
        <v>0</v>
      </c>
      <c r="AY28" s="93">
        <v>0</v>
      </c>
      <c r="AZ28" s="93">
        <v>0</v>
      </c>
      <c r="BA28" s="93">
        <v>0</v>
      </c>
      <c r="BB28" s="93">
        <v>0</v>
      </c>
      <c r="BC28" s="93">
        <v>0</v>
      </c>
      <c r="BD28" s="93">
        <v>0</v>
      </c>
      <c r="BE28" s="57">
        <v>0</v>
      </c>
      <c r="BF28" s="57">
        <v>0</v>
      </c>
      <c r="BG28" s="57">
        <v>0</v>
      </c>
      <c r="BH28" s="57">
        <v>0</v>
      </c>
      <c r="BI28" s="57">
        <v>0</v>
      </c>
      <c r="BJ28" s="57">
        <v>0</v>
      </c>
    </row>
    <row r="29" spans="1:62" ht="16.5" thickTop="1" thickBot="1" x14ac:dyDescent="0.3">
      <c r="B29" s="17" t="s">
        <v>47</v>
      </c>
      <c r="C29" s="58">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219796.97097981488</v>
      </c>
      <c r="X29" s="59">
        <v>272009.4684944998</v>
      </c>
      <c r="Y29" s="59">
        <v>297020.65274879977</v>
      </c>
      <c r="Z29" s="59">
        <v>469597.04562349938</v>
      </c>
      <c r="AA29" s="59">
        <v>443043.1107825996</v>
      </c>
      <c r="AB29" s="59">
        <v>494561.83400000003</v>
      </c>
      <c r="AC29" s="59">
        <v>614615.56306429999</v>
      </c>
      <c r="AD29" s="59">
        <v>656937.12476759998</v>
      </c>
      <c r="AE29" s="59">
        <v>728968.68730988703</v>
      </c>
      <c r="AF29" s="59">
        <v>760462.36233557609</v>
      </c>
      <c r="AG29" s="59">
        <v>862575.941378469</v>
      </c>
      <c r="AH29" s="59">
        <v>869809.28100672807</v>
      </c>
      <c r="AI29" s="59">
        <v>891024.80704457499</v>
      </c>
      <c r="AJ29" s="59">
        <v>828084.20779805689</v>
      </c>
      <c r="AK29" s="59">
        <v>743111.63376114401</v>
      </c>
      <c r="AL29" s="59">
        <v>974201.43799999997</v>
      </c>
      <c r="AM29" s="59">
        <v>690276.20171404502</v>
      </c>
      <c r="AN29" s="59">
        <v>728394.33909167396</v>
      </c>
      <c r="AO29" s="59">
        <v>892863.42544995807</v>
      </c>
      <c r="AP29" s="59">
        <v>493910.23526492855</v>
      </c>
      <c r="AQ29" s="59">
        <v>709165.05802270805</v>
      </c>
      <c r="AR29" s="59">
        <v>806612.90051808208</v>
      </c>
      <c r="AS29" s="59">
        <v>916081.33158536593</v>
      </c>
      <c r="AT29" s="59">
        <v>945979.48325820023</v>
      </c>
      <c r="AU29" s="59">
        <v>936542.62801682099</v>
      </c>
      <c r="AV29" s="59">
        <v>996351.68167788058</v>
      </c>
      <c r="AW29" s="59">
        <v>934848.13340790581</v>
      </c>
      <c r="AX29" s="59">
        <v>1098785.4812893185</v>
      </c>
      <c r="AY29" s="59">
        <v>952300.00349369203</v>
      </c>
      <c r="AZ29" s="59">
        <v>943401.83486795612</v>
      </c>
      <c r="BA29" s="59">
        <v>1040331.8953566019</v>
      </c>
      <c r="BB29" s="59">
        <v>1005728.1802943649</v>
      </c>
      <c r="BC29" s="59">
        <v>1012033.9296635827</v>
      </c>
      <c r="BD29" s="59">
        <v>1036629.1061093356</v>
      </c>
      <c r="BE29" s="59">
        <v>1083364.182746005</v>
      </c>
      <c r="BF29" s="59">
        <v>1083963.4309111051</v>
      </c>
      <c r="BG29" s="59">
        <v>1071737.7359513941</v>
      </c>
      <c r="BH29" s="59">
        <v>1096231.3215135499</v>
      </c>
      <c r="BI29" s="59">
        <v>1056889.6977813239</v>
      </c>
      <c r="BJ29" s="59">
        <v>1248168.4696134415</v>
      </c>
    </row>
    <row r="30" spans="1:62" ht="16.5" thickTop="1" thickBot="1" x14ac:dyDescent="0.3">
      <c r="B30" s="60" t="s">
        <v>48</v>
      </c>
      <c r="C30" s="58">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24711.812320437337</v>
      </c>
      <c r="X30" s="59">
        <v>34936.743706199995</v>
      </c>
      <c r="Y30" s="59">
        <v>36253.966912099997</v>
      </c>
      <c r="Z30" s="59">
        <v>63279.288000999994</v>
      </c>
      <c r="AA30" s="59">
        <v>67136.967516499994</v>
      </c>
      <c r="AB30" s="59">
        <v>79268.796000000002</v>
      </c>
      <c r="AC30" s="59">
        <v>103613.2105841</v>
      </c>
      <c r="AD30" s="59">
        <v>112440.59354430001</v>
      </c>
      <c r="AE30" s="59">
        <v>127466.239</v>
      </c>
      <c r="AF30" s="59">
        <v>131617.31683852003</v>
      </c>
      <c r="AG30" s="59">
        <v>149472.32025399499</v>
      </c>
      <c r="AH30" s="59">
        <v>151274.36080740101</v>
      </c>
      <c r="AI30" s="59">
        <v>152723.10849453299</v>
      </c>
      <c r="AJ30" s="59">
        <v>140971.41763760301</v>
      </c>
      <c r="AK30" s="59">
        <v>133293.38870479402</v>
      </c>
      <c r="AL30" s="59">
        <v>159221.095</v>
      </c>
      <c r="AM30" s="59">
        <v>107156.11027418</v>
      </c>
      <c r="AN30" s="59">
        <v>118364.882439024</v>
      </c>
      <c r="AO30" s="59">
        <v>96111.574861227899</v>
      </c>
      <c r="AP30" s="59">
        <v>4444.326</v>
      </c>
      <c r="AQ30" s="59">
        <v>3142.5997123633306</v>
      </c>
      <c r="AR30" s="59">
        <v>3200.5076501261501</v>
      </c>
      <c r="AS30" s="59">
        <v>139818.55153910798</v>
      </c>
      <c r="AT30" s="59">
        <v>172116.05194701429</v>
      </c>
      <c r="AU30" s="59">
        <v>170691.61664423902</v>
      </c>
      <c r="AV30" s="59">
        <v>177668.33256602185</v>
      </c>
      <c r="AW30" s="59">
        <v>172328.44821614801</v>
      </c>
      <c r="AX30" s="59">
        <v>203146.44052817492</v>
      </c>
      <c r="AY30" s="59">
        <v>190776.56765433139</v>
      </c>
      <c r="AZ30" s="59">
        <v>172622.16121518487</v>
      </c>
      <c r="BA30" s="59">
        <v>202887.96830614001</v>
      </c>
      <c r="BB30" s="59">
        <v>202615.50561396132</v>
      </c>
      <c r="BC30" s="59">
        <v>210867.33263246427</v>
      </c>
      <c r="BD30" s="59">
        <v>215922.68126913373</v>
      </c>
      <c r="BE30" s="59">
        <v>243495.54028427246</v>
      </c>
      <c r="BF30" s="59">
        <v>229771.05003548175</v>
      </c>
      <c r="BG30" s="59">
        <v>246689.65403404576</v>
      </c>
      <c r="BH30" s="59">
        <v>229119.03015592499</v>
      </c>
      <c r="BI30" s="59">
        <v>228503.52649983999</v>
      </c>
      <c r="BJ30" s="59">
        <v>258444.86767823459</v>
      </c>
    </row>
    <row r="31" spans="1:62" ht="16.5" thickTop="1" thickBot="1" x14ac:dyDescent="0.3">
      <c r="B31" s="61" t="s">
        <v>49</v>
      </c>
      <c r="C31" s="58">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92">
        <v>0</v>
      </c>
      <c r="X31" s="92">
        <v>0</v>
      </c>
      <c r="Y31" s="92">
        <v>0</v>
      </c>
      <c r="Z31" s="92">
        <v>0</v>
      </c>
      <c r="AA31" s="92">
        <v>0</v>
      </c>
      <c r="AB31" s="92">
        <v>0</v>
      </c>
      <c r="AC31" s="92">
        <v>0</v>
      </c>
      <c r="AD31" s="92">
        <v>0</v>
      </c>
      <c r="AE31" s="92">
        <v>0</v>
      </c>
      <c r="AF31" s="92">
        <v>0</v>
      </c>
      <c r="AG31" s="92">
        <v>0</v>
      </c>
      <c r="AH31" s="92">
        <v>0</v>
      </c>
      <c r="AI31" s="92">
        <v>0</v>
      </c>
      <c r="AJ31" s="92">
        <v>0</v>
      </c>
      <c r="AK31" s="92">
        <v>0</v>
      </c>
      <c r="AL31" s="92">
        <v>0</v>
      </c>
      <c r="AM31" s="92">
        <v>0</v>
      </c>
      <c r="AN31" s="92">
        <v>0</v>
      </c>
      <c r="AO31" s="92">
        <v>0</v>
      </c>
      <c r="AP31" s="92">
        <v>0</v>
      </c>
      <c r="AQ31" s="92">
        <v>0</v>
      </c>
      <c r="AR31" s="92">
        <v>0</v>
      </c>
      <c r="AS31" s="92">
        <v>0</v>
      </c>
      <c r="AT31" s="92">
        <v>0</v>
      </c>
      <c r="AU31" s="92">
        <v>0</v>
      </c>
      <c r="AV31" s="92">
        <v>0</v>
      </c>
      <c r="AW31" s="92">
        <v>0</v>
      </c>
      <c r="AX31" s="92">
        <v>0</v>
      </c>
      <c r="AY31" s="92">
        <v>0</v>
      </c>
      <c r="AZ31" s="92">
        <v>0</v>
      </c>
      <c r="BA31" s="92">
        <v>0</v>
      </c>
      <c r="BB31" s="92">
        <v>0</v>
      </c>
      <c r="BC31" s="92">
        <v>0</v>
      </c>
      <c r="BD31" s="92">
        <v>0</v>
      </c>
      <c r="BE31" s="92">
        <v>0</v>
      </c>
      <c r="BF31" s="92">
        <v>0</v>
      </c>
      <c r="BG31" s="92">
        <v>0</v>
      </c>
      <c r="BH31" s="92">
        <v>0</v>
      </c>
      <c r="BI31" s="92">
        <v>0</v>
      </c>
      <c r="BJ31" s="92">
        <v>0</v>
      </c>
    </row>
    <row r="32" spans="1:62" ht="16.5" thickTop="1" thickBot="1" x14ac:dyDescent="0.3">
      <c r="B32" s="61" t="s">
        <v>50</v>
      </c>
      <c r="C32" s="58">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10905.481</v>
      </c>
      <c r="X32" s="59">
        <v>12134.449000000001</v>
      </c>
      <c r="Y32" s="59">
        <v>10529.783211895712</v>
      </c>
      <c r="Z32" s="59">
        <v>14432.432000000001</v>
      </c>
      <c r="AA32" s="59">
        <v>27165.455239697221</v>
      </c>
      <c r="AB32" s="59">
        <v>29595.973000000002</v>
      </c>
      <c r="AC32" s="59">
        <v>23030.121999999999</v>
      </c>
      <c r="AD32" s="59">
        <v>19707.038</v>
      </c>
      <c r="AE32" s="59">
        <v>19384.756073170691</v>
      </c>
      <c r="AF32" s="59">
        <v>21537.222011774</v>
      </c>
      <c r="AG32" s="59">
        <v>22896.855396130981</v>
      </c>
      <c r="AH32" s="59">
        <v>46495.800137535945</v>
      </c>
      <c r="AI32" s="59">
        <v>43408.239930261108</v>
      </c>
      <c r="AJ32" s="59">
        <v>44427.553596039019</v>
      </c>
      <c r="AK32" s="59">
        <v>50759.234331110012</v>
      </c>
      <c r="AL32" s="59">
        <v>69446.330099999992</v>
      </c>
      <c r="AM32" s="59">
        <v>65127.116652296041</v>
      </c>
      <c r="AN32" s="59">
        <v>54728.452319386008</v>
      </c>
      <c r="AO32" s="59">
        <v>64369.296336551102</v>
      </c>
      <c r="AP32" s="59">
        <v>72361.973774289349</v>
      </c>
      <c r="AQ32" s="59">
        <v>41350.979020994142</v>
      </c>
      <c r="AR32" s="59">
        <v>48248.029960999207</v>
      </c>
      <c r="AS32" s="59">
        <v>58831.228468208195</v>
      </c>
      <c r="AT32" s="59">
        <v>58974.361988564946</v>
      </c>
      <c r="AU32" s="59">
        <v>66652.841994065966</v>
      </c>
      <c r="AV32" s="59">
        <v>69986.336853691944</v>
      </c>
      <c r="AW32" s="59">
        <v>74605.720507989885</v>
      </c>
      <c r="AX32" s="59">
        <v>81738.352841883956</v>
      </c>
      <c r="AY32" s="59">
        <v>73693.161203427648</v>
      </c>
      <c r="AZ32" s="59">
        <v>75095.148502943863</v>
      </c>
      <c r="BA32" s="59">
        <v>94063.990078021132</v>
      </c>
      <c r="BB32" s="59">
        <v>89049.606960554331</v>
      </c>
      <c r="BC32" s="59">
        <v>59509.488166526673</v>
      </c>
      <c r="BD32" s="59">
        <v>59085.37268376776</v>
      </c>
      <c r="BE32" s="59">
        <v>93840.130204275876</v>
      </c>
      <c r="BF32" s="59">
        <v>113989.84881833474</v>
      </c>
      <c r="BG32" s="59">
        <v>107625.63605887283</v>
      </c>
      <c r="BH32" s="59">
        <v>138423.89309335599</v>
      </c>
      <c r="BI32" s="59">
        <v>115619.8998426261</v>
      </c>
      <c r="BJ32" s="59">
        <v>137469.43512925657</v>
      </c>
    </row>
    <row r="33" spans="1:62" ht="16.5" thickTop="1" thickBot="1" x14ac:dyDescent="0.3">
      <c r="B33" s="61" t="s">
        <v>51</v>
      </c>
      <c r="C33" s="58">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14164.459000000001</v>
      </c>
      <c r="X33" s="59">
        <v>21782.951008800428</v>
      </c>
      <c r="Y33" s="59">
        <v>20955.535</v>
      </c>
      <c r="Z33" s="59">
        <v>25712.456999999999</v>
      </c>
      <c r="AA33" s="59">
        <v>24711.764516000923</v>
      </c>
      <c r="AB33" s="59">
        <v>24395.725999999999</v>
      </c>
      <c r="AC33" s="59">
        <v>29255.562999999998</v>
      </c>
      <c r="AD33" s="59">
        <v>31312.965</v>
      </c>
      <c r="AE33" s="59">
        <v>35113.944000000003</v>
      </c>
      <c r="AF33" s="59">
        <v>38661.812340000004</v>
      </c>
      <c r="AG33" s="59">
        <v>46766.987999999998</v>
      </c>
      <c r="AH33" s="59">
        <v>49835.077840000005</v>
      </c>
      <c r="AI33" s="59">
        <v>50735.673569999999</v>
      </c>
      <c r="AJ33" s="59">
        <v>54910.64819</v>
      </c>
      <c r="AK33" s="59">
        <v>55956.002</v>
      </c>
      <c r="AL33" s="59">
        <v>65088.82475</v>
      </c>
      <c r="AM33" s="59">
        <v>0</v>
      </c>
      <c r="AN33" s="59">
        <v>0</v>
      </c>
      <c r="AO33" s="59">
        <v>0</v>
      </c>
      <c r="AP33" s="72">
        <v>0</v>
      </c>
      <c r="AQ33" s="72">
        <v>0</v>
      </c>
      <c r="AR33" s="72">
        <v>0</v>
      </c>
      <c r="AS33" s="72">
        <v>0</v>
      </c>
      <c r="AT33" s="72">
        <v>0</v>
      </c>
      <c r="AU33" s="92">
        <v>0</v>
      </c>
      <c r="AV33" s="92">
        <v>0</v>
      </c>
      <c r="AW33" s="92">
        <v>0</v>
      </c>
      <c r="AX33" s="92">
        <v>0</v>
      </c>
      <c r="AY33" s="92">
        <v>0</v>
      </c>
      <c r="AZ33" s="92">
        <v>0</v>
      </c>
      <c r="BA33" s="92">
        <v>0</v>
      </c>
      <c r="BB33" s="92">
        <v>0</v>
      </c>
      <c r="BC33" s="92">
        <v>0</v>
      </c>
      <c r="BD33" s="92">
        <v>0</v>
      </c>
      <c r="BE33" s="59">
        <v>0</v>
      </c>
      <c r="BF33" s="59">
        <v>0</v>
      </c>
      <c r="BG33" s="59">
        <v>0</v>
      </c>
      <c r="BH33" s="59">
        <v>0</v>
      </c>
      <c r="BI33" s="59">
        <v>0</v>
      </c>
      <c r="BJ33" s="59">
        <v>0</v>
      </c>
    </row>
    <row r="34" spans="1:62" ht="16.5" thickTop="1" thickBot="1" x14ac:dyDescent="0.3">
      <c r="B34" s="61" t="s">
        <v>52</v>
      </c>
      <c r="C34" s="58">
        <v>0</v>
      </c>
      <c r="D34" s="59">
        <v>0</v>
      </c>
      <c r="E34" s="59">
        <v>0</v>
      </c>
      <c r="F34" s="59">
        <v>0</v>
      </c>
      <c r="G34" s="59">
        <v>0</v>
      </c>
      <c r="H34" s="59">
        <v>0</v>
      </c>
      <c r="I34" s="59">
        <v>0</v>
      </c>
      <c r="J34" s="59">
        <v>0</v>
      </c>
      <c r="K34" s="59">
        <v>0</v>
      </c>
      <c r="L34" s="59">
        <v>0</v>
      </c>
      <c r="M34" s="59">
        <v>0</v>
      </c>
      <c r="N34" s="59">
        <v>0</v>
      </c>
      <c r="O34" s="59">
        <v>0</v>
      </c>
      <c r="P34" s="59">
        <v>0</v>
      </c>
      <c r="Q34" s="59">
        <v>0</v>
      </c>
      <c r="R34" s="59">
        <v>0</v>
      </c>
      <c r="S34" s="72">
        <v>0</v>
      </c>
      <c r="T34" s="72">
        <v>0</v>
      </c>
      <c r="U34" s="72">
        <v>0</v>
      </c>
      <c r="V34" s="72">
        <v>0</v>
      </c>
      <c r="W34" s="72">
        <v>0</v>
      </c>
      <c r="X34" s="72">
        <v>0</v>
      </c>
      <c r="Y34" s="72">
        <v>0</v>
      </c>
      <c r="Z34" s="72">
        <v>0</v>
      </c>
      <c r="AA34" s="72">
        <v>0</v>
      </c>
      <c r="AB34" s="72">
        <v>0</v>
      </c>
      <c r="AC34" s="72">
        <v>0</v>
      </c>
      <c r="AD34" s="72">
        <v>0</v>
      </c>
      <c r="AE34" s="72">
        <v>0</v>
      </c>
      <c r="AF34" s="72">
        <v>0</v>
      </c>
      <c r="AG34" s="72">
        <v>0</v>
      </c>
      <c r="AH34" s="72">
        <v>0</v>
      </c>
      <c r="AI34" s="72">
        <v>0</v>
      </c>
      <c r="AJ34" s="72">
        <v>0</v>
      </c>
      <c r="AK34" s="72">
        <v>0</v>
      </c>
      <c r="AL34" s="72">
        <v>0</v>
      </c>
      <c r="AM34" s="72">
        <v>0</v>
      </c>
      <c r="AN34" s="72">
        <v>0</v>
      </c>
      <c r="AO34" s="72">
        <v>0</v>
      </c>
      <c r="AP34" s="72">
        <v>0</v>
      </c>
      <c r="AQ34" s="72">
        <v>0</v>
      </c>
      <c r="AR34" s="72">
        <v>0</v>
      </c>
      <c r="AS34" s="72">
        <v>0</v>
      </c>
      <c r="AT34" s="72">
        <v>0</v>
      </c>
      <c r="AU34" s="92">
        <v>0</v>
      </c>
      <c r="AV34" s="92">
        <v>0</v>
      </c>
      <c r="AW34" s="92">
        <v>0</v>
      </c>
      <c r="AX34" s="92">
        <v>0</v>
      </c>
      <c r="AY34" s="92">
        <v>0</v>
      </c>
      <c r="AZ34" s="92">
        <v>0</v>
      </c>
      <c r="BA34" s="92">
        <v>0</v>
      </c>
      <c r="BB34" s="92">
        <v>0</v>
      </c>
      <c r="BC34" s="92">
        <v>0</v>
      </c>
      <c r="BD34" s="92">
        <v>0</v>
      </c>
      <c r="BE34" s="59">
        <v>0</v>
      </c>
      <c r="BF34" s="59">
        <v>0</v>
      </c>
      <c r="BG34" s="59">
        <v>0</v>
      </c>
      <c r="BH34" s="59">
        <v>0</v>
      </c>
      <c r="BI34" s="59">
        <v>771.11999999999955</v>
      </c>
      <c r="BJ34" s="59">
        <v>673.49999999999909</v>
      </c>
    </row>
    <row r="35" spans="1:62" ht="15.75" thickTop="1" x14ac:dyDescent="0.25">
      <c r="B35" s="61" t="s">
        <v>53</v>
      </c>
      <c r="C35" s="62">
        <v>0</v>
      </c>
      <c r="D35" s="63">
        <v>0</v>
      </c>
      <c r="E35" s="63">
        <v>0</v>
      </c>
      <c r="F35" s="63">
        <v>0</v>
      </c>
      <c r="G35" s="63">
        <v>0</v>
      </c>
      <c r="H35" s="63">
        <v>0</v>
      </c>
      <c r="I35" s="63">
        <v>0</v>
      </c>
      <c r="J35" s="63">
        <v>0</v>
      </c>
      <c r="K35" s="63">
        <v>0</v>
      </c>
      <c r="L35" s="63">
        <v>0</v>
      </c>
      <c r="M35" s="63">
        <v>0</v>
      </c>
      <c r="N35" s="63">
        <v>0</v>
      </c>
      <c r="O35" s="63">
        <v>0</v>
      </c>
      <c r="P35" s="63">
        <v>0</v>
      </c>
      <c r="Q35" s="63">
        <v>0</v>
      </c>
      <c r="R35" s="63">
        <v>0</v>
      </c>
      <c r="S35" s="72">
        <v>0</v>
      </c>
      <c r="T35" s="72">
        <v>0</v>
      </c>
      <c r="U35" s="72">
        <v>0</v>
      </c>
      <c r="V35" s="72">
        <v>0</v>
      </c>
      <c r="W35" s="72">
        <v>1279.7729184188393</v>
      </c>
      <c r="X35" s="72">
        <v>1782.8006626999997</v>
      </c>
      <c r="Y35" s="72">
        <v>908.74684059999981</v>
      </c>
      <c r="Z35" s="72">
        <v>397.8973909</v>
      </c>
      <c r="AA35" s="72">
        <v>308.91505299999994</v>
      </c>
      <c r="AB35" s="72">
        <v>174.51599999999999</v>
      </c>
      <c r="AC35" s="72">
        <v>296.55</v>
      </c>
      <c r="AD35" s="72">
        <v>319.17577619999997</v>
      </c>
      <c r="AE35" s="72">
        <v>276.57695380000001</v>
      </c>
      <c r="AF35" s="72">
        <v>46.256999999999998</v>
      </c>
      <c r="AG35" s="72">
        <v>197.643</v>
      </c>
      <c r="AH35" s="72">
        <v>0</v>
      </c>
      <c r="AI35" s="72">
        <v>0</v>
      </c>
      <c r="AJ35" s="72">
        <v>0</v>
      </c>
      <c r="AK35" s="72">
        <v>0</v>
      </c>
      <c r="AL35" s="72">
        <v>0</v>
      </c>
      <c r="AM35" s="72">
        <v>0</v>
      </c>
      <c r="AN35" s="72">
        <v>0</v>
      </c>
      <c r="AO35" s="72">
        <v>0</v>
      </c>
      <c r="AP35" s="72">
        <v>0</v>
      </c>
      <c r="AQ35" s="72">
        <v>0</v>
      </c>
      <c r="AR35" s="72">
        <v>0</v>
      </c>
      <c r="AS35" s="72">
        <v>0</v>
      </c>
      <c r="AT35" s="72">
        <v>0</v>
      </c>
      <c r="AU35" s="63">
        <v>0</v>
      </c>
      <c r="AV35" s="63">
        <v>0</v>
      </c>
      <c r="AW35" s="63">
        <v>46.22</v>
      </c>
      <c r="AX35" s="63">
        <v>163.77099999999999</v>
      </c>
      <c r="AY35" s="63">
        <v>290.43200000000002</v>
      </c>
      <c r="AZ35" s="63">
        <v>213.95500000000001</v>
      </c>
      <c r="BA35" s="63">
        <v>278.93299999999999</v>
      </c>
      <c r="BB35" s="63">
        <v>156.97499999999999</v>
      </c>
      <c r="BC35" s="63">
        <v>240.74</v>
      </c>
      <c r="BD35" s="63">
        <v>225.54933333333335</v>
      </c>
      <c r="BE35" s="63">
        <v>150.61799999999999</v>
      </c>
      <c r="BF35" s="63">
        <v>175.33482309999994</v>
      </c>
      <c r="BG35" s="63">
        <v>137.81767730000001</v>
      </c>
      <c r="BH35" s="63">
        <v>170.50502400000008</v>
      </c>
      <c r="BI35" s="63">
        <v>154.93195879999996</v>
      </c>
      <c r="BJ35" s="63">
        <v>164.24451110000001</v>
      </c>
    </row>
    <row r="36" spans="1:62" s="67" customFormat="1" ht="15.75" x14ac:dyDescent="0.25">
      <c r="A36" s="51"/>
      <c r="B36" s="68" t="s">
        <v>54</v>
      </c>
      <c r="C36" s="69">
        <v>0</v>
      </c>
      <c r="D36" s="70">
        <v>0</v>
      </c>
      <c r="E36" s="70">
        <v>0</v>
      </c>
      <c r="F36" s="70">
        <v>0</v>
      </c>
      <c r="G36" s="70">
        <v>0</v>
      </c>
      <c r="H36" s="70">
        <v>0</v>
      </c>
      <c r="I36" s="70">
        <v>0</v>
      </c>
      <c r="J36" s="70">
        <v>0</v>
      </c>
      <c r="K36" s="70">
        <v>0</v>
      </c>
      <c r="L36" s="70">
        <v>0</v>
      </c>
      <c r="M36" s="70">
        <v>0</v>
      </c>
      <c r="N36" s="70">
        <v>0</v>
      </c>
      <c r="O36" s="70">
        <v>0</v>
      </c>
      <c r="P36" s="70">
        <v>0</v>
      </c>
      <c r="Q36" s="70">
        <v>0</v>
      </c>
      <c r="R36" s="70">
        <v>0</v>
      </c>
      <c r="S36" s="70">
        <v>0</v>
      </c>
      <c r="T36" s="70">
        <v>0</v>
      </c>
      <c r="U36" s="70">
        <v>0</v>
      </c>
      <c r="V36" s="70">
        <v>0</v>
      </c>
      <c r="W36" s="70">
        <v>442.02021661929371</v>
      </c>
      <c r="X36" s="70">
        <v>508.32241147798561</v>
      </c>
      <c r="Y36" s="70">
        <v>477.16308932912909</v>
      </c>
      <c r="Z36" s="70">
        <v>628.89453592377117</v>
      </c>
      <c r="AA36" s="70">
        <v>604.58173751125889</v>
      </c>
      <c r="AB36" s="70">
        <v>615.17897585900175</v>
      </c>
      <c r="AC36" s="70">
        <v>646.72677580799837</v>
      </c>
      <c r="AD36" s="70">
        <v>650.13715978857306</v>
      </c>
      <c r="AE36" s="70">
        <v>675.73936222016891</v>
      </c>
      <c r="AF36" s="70">
        <v>648.05789872642242</v>
      </c>
      <c r="AG36" s="70">
        <v>668.95963031554697</v>
      </c>
      <c r="AH36" s="70">
        <v>688.22035070306401</v>
      </c>
      <c r="AI36" s="70">
        <v>655.34608732675702</v>
      </c>
      <c r="AJ36" s="70">
        <v>607.13646739418471</v>
      </c>
      <c r="AK36" s="70">
        <v>552.37681694406569</v>
      </c>
      <c r="AL36" s="70">
        <v>683.11753776936359</v>
      </c>
      <c r="AM36" s="70">
        <v>474.12678933594447</v>
      </c>
      <c r="AN36" s="70">
        <v>484.31953053945495</v>
      </c>
      <c r="AO36" s="70">
        <v>544.18820621129453</v>
      </c>
      <c r="AP36" s="70">
        <v>319.8547637134908</v>
      </c>
      <c r="AQ36" s="70">
        <v>389.38886140832767</v>
      </c>
      <c r="AR36" s="70">
        <v>408.04768305867731</v>
      </c>
      <c r="AS36" s="70">
        <v>506.63884779928537</v>
      </c>
      <c r="AT36" s="70">
        <v>520.36642637529917</v>
      </c>
      <c r="AU36" s="70">
        <v>506.59613053446975</v>
      </c>
      <c r="AV36" s="70">
        <v>525.68527885796482</v>
      </c>
      <c r="AW36" s="70">
        <v>497.83566854331764</v>
      </c>
      <c r="AX36" s="70">
        <v>561.50565089286749</v>
      </c>
      <c r="AY36" s="70">
        <v>495.78669937724254</v>
      </c>
      <c r="AZ36" s="70">
        <v>481.19311394992508</v>
      </c>
      <c r="BA36" s="70">
        <v>528.21536224622685</v>
      </c>
      <c r="BB36" s="70">
        <v>505.92652627689569</v>
      </c>
      <c r="BC36" s="70">
        <v>467.00392217395824</v>
      </c>
      <c r="BD36" s="70">
        <v>480.384812903333</v>
      </c>
      <c r="BE36" s="70">
        <v>522.81242755270569</v>
      </c>
      <c r="BF36" s="70">
        <v>526.94593980954869</v>
      </c>
      <c r="BG36" s="70">
        <v>527.27988223992702</v>
      </c>
      <c r="BH36" s="70">
        <v>544.13141038565686</v>
      </c>
      <c r="BI36" s="70">
        <v>520.61017866118289</v>
      </c>
      <c r="BJ36" s="70">
        <v>599.7591793775083</v>
      </c>
    </row>
    <row r="37" spans="1:62" x14ac:dyDescent="0.25">
      <c r="B37" s="31" t="s">
        <v>55</v>
      </c>
      <c r="C37" s="71">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2">
        <v>0</v>
      </c>
      <c r="AE37" s="72">
        <v>0</v>
      </c>
      <c r="AF37" s="72">
        <v>0</v>
      </c>
      <c r="AG37" s="72">
        <v>0</v>
      </c>
      <c r="AH37" s="72">
        <v>0</v>
      </c>
      <c r="AI37" s="72">
        <v>0</v>
      </c>
      <c r="AJ37" s="72">
        <v>0</v>
      </c>
      <c r="AK37" s="72">
        <v>0</v>
      </c>
      <c r="AL37" s="72">
        <v>0</v>
      </c>
      <c r="AM37" s="72">
        <v>0</v>
      </c>
      <c r="AN37" s="72">
        <v>0</v>
      </c>
      <c r="AO37" s="72">
        <v>0</v>
      </c>
      <c r="AP37" s="72">
        <v>0</v>
      </c>
      <c r="AQ37" s="72">
        <v>0</v>
      </c>
      <c r="AR37" s="72">
        <v>0</v>
      </c>
      <c r="AS37" s="72">
        <v>0</v>
      </c>
      <c r="AT37" s="72">
        <v>0</v>
      </c>
      <c r="AU37" s="72">
        <v>0</v>
      </c>
      <c r="AV37" s="72">
        <v>0</v>
      </c>
      <c r="AW37" s="72">
        <v>0</v>
      </c>
      <c r="AX37" s="72">
        <v>0</v>
      </c>
      <c r="AY37" s="72">
        <v>0</v>
      </c>
      <c r="AZ37" s="72">
        <v>0</v>
      </c>
      <c r="BA37" s="72">
        <v>0</v>
      </c>
      <c r="BB37" s="72">
        <v>0</v>
      </c>
      <c r="BC37" s="72">
        <v>0</v>
      </c>
      <c r="BD37" s="72">
        <v>0</v>
      </c>
      <c r="BE37" s="72">
        <v>0</v>
      </c>
      <c r="BF37" s="72">
        <v>0</v>
      </c>
      <c r="BG37" s="72">
        <v>0</v>
      </c>
      <c r="BH37" s="72">
        <v>0</v>
      </c>
      <c r="BI37" s="72">
        <v>0</v>
      </c>
      <c r="BJ37" s="72">
        <v>0</v>
      </c>
    </row>
    <row r="38" spans="1:62" x14ac:dyDescent="0.25">
      <c r="B38" s="31" t="s">
        <v>56</v>
      </c>
      <c r="C38" s="71">
        <v>0</v>
      </c>
      <c r="D38" s="72">
        <v>0</v>
      </c>
      <c r="E38" s="72">
        <v>0</v>
      </c>
      <c r="F38" s="72">
        <v>0</v>
      </c>
      <c r="G38" s="72">
        <v>0</v>
      </c>
      <c r="H38" s="72">
        <v>0</v>
      </c>
      <c r="I38" s="72">
        <v>0</v>
      </c>
      <c r="J38" s="72">
        <v>0</v>
      </c>
      <c r="K38" s="72">
        <v>0</v>
      </c>
      <c r="L38" s="72">
        <v>0</v>
      </c>
      <c r="M38" s="72">
        <v>0</v>
      </c>
      <c r="N38" s="72">
        <v>0</v>
      </c>
      <c r="O38" s="72">
        <v>0</v>
      </c>
      <c r="P38" s="72">
        <v>0</v>
      </c>
      <c r="Q38" s="72">
        <v>0</v>
      </c>
      <c r="R38" s="72">
        <v>0</v>
      </c>
      <c r="S38" s="72">
        <v>0</v>
      </c>
      <c r="T38" s="72">
        <v>0</v>
      </c>
      <c r="U38" s="72">
        <v>0</v>
      </c>
      <c r="V38" s="72">
        <v>0</v>
      </c>
      <c r="W38" s="72">
        <v>358.69173786716618</v>
      </c>
      <c r="X38" s="72">
        <v>403.53117317337995</v>
      </c>
      <c r="Y38" s="72">
        <v>387.58389270127162</v>
      </c>
      <c r="Z38" s="72">
        <v>515.02819799701399</v>
      </c>
      <c r="AA38" s="72">
        <v>476.30132725984561</v>
      </c>
      <c r="AB38" s="72">
        <v>484.46746979926257</v>
      </c>
      <c r="AC38" s="72">
        <v>515.6754859521003</v>
      </c>
      <c r="AD38" s="72">
        <v>520.39776197057131</v>
      </c>
      <c r="AE38" s="72">
        <v>540.59187884132393</v>
      </c>
      <c r="AF38" s="72">
        <v>517.49524148630633</v>
      </c>
      <c r="AG38" s="72">
        <v>533.34253057157468</v>
      </c>
      <c r="AH38" s="72">
        <v>535.71923204545385</v>
      </c>
      <c r="AI38" s="72">
        <v>513.16795332004949</v>
      </c>
      <c r="AJ38" s="72">
        <v>470.57565086726959</v>
      </c>
      <c r="AK38" s="72">
        <v>417.52535889490059</v>
      </c>
      <c r="AL38" s="72">
        <v>524.85512252886917</v>
      </c>
      <c r="AM38" s="72">
        <v>379.42711934586828</v>
      </c>
      <c r="AN38" s="72">
        <v>391.32604315024957</v>
      </c>
      <c r="AO38" s="72">
        <v>461.27913487889344</v>
      </c>
      <c r="AP38" s="72">
        <v>276.80911958417761</v>
      </c>
      <c r="AQ38" s="72">
        <v>366.40059706953326</v>
      </c>
      <c r="AR38" s="72">
        <v>383.58153688766657</v>
      </c>
      <c r="AS38" s="72">
        <v>416.35367085227023</v>
      </c>
      <c r="AT38" s="72">
        <v>418.20452999519904</v>
      </c>
      <c r="AU38" s="72">
        <v>404.16908647133982</v>
      </c>
      <c r="AV38" s="72">
        <v>421.03274726959046</v>
      </c>
      <c r="AW38" s="72">
        <v>393.79718526508788</v>
      </c>
      <c r="AX38" s="72">
        <v>445.84410883532792</v>
      </c>
      <c r="AY38" s="72">
        <v>387.93289713879307</v>
      </c>
      <c r="AZ38" s="72">
        <v>381.05083018671058</v>
      </c>
      <c r="BA38" s="72">
        <v>410.83625711590253</v>
      </c>
      <c r="BB38" s="72">
        <v>392.14246818415279</v>
      </c>
      <c r="BC38" s="72">
        <v>368.47406956629385</v>
      </c>
      <c r="BD38" s="72">
        <v>379.59831895665593</v>
      </c>
      <c r="BE38" s="72">
        <v>398.63185449272476</v>
      </c>
      <c r="BF38" s="72">
        <v>400.02119405598091</v>
      </c>
      <c r="BG38" s="72">
        <v>396.23431162263427</v>
      </c>
      <c r="BH38" s="72">
        <v>407.45656225821193</v>
      </c>
      <c r="BI38" s="72">
        <v>392.4760387426993</v>
      </c>
      <c r="BJ38" s="72">
        <v>455.09827943326087</v>
      </c>
    </row>
    <row r="39" spans="1:62" x14ac:dyDescent="0.25">
      <c r="B39" s="31" t="s">
        <v>57</v>
      </c>
      <c r="C39" s="71">
        <v>0</v>
      </c>
      <c r="D39" s="72">
        <v>0</v>
      </c>
      <c r="E39" s="72">
        <v>0</v>
      </c>
      <c r="F39" s="72">
        <v>0</v>
      </c>
      <c r="G39" s="72">
        <v>0</v>
      </c>
      <c r="H39" s="72">
        <v>0</v>
      </c>
      <c r="I39" s="72">
        <v>0</v>
      </c>
      <c r="J39" s="72">
        <v>0</v>
      </c>
      <c r="K39" s="72">
        <v>0</v>
      </c>
      <c r="L39" s="72">
        <v>0</v>
      </c>
      <c r="M39" s="72">
        <v>0</v>
      </c>
      <c r="N39" s="72">
        <v>0</v>
      </c>
      <c r="O39" s="72">
        <v>0</v>
      </c>
      <c r="P39" s="72">
        <v>0</v>
      </c>
      <c r="Q39" s="72">
        <v>0</v>
      </c>
      <c r="R39" s="72">
        <v>0</v>
      </c>
      <c r="S39" s="72">
        <v>0</v>
      </c>
      <c r="T39" s="72">
        <v>0</v>
      </c>
      <c r="U39" s="72">
        <v>0</v>
      </c>
      <c r="V39" s="72">
        <v>0</v>
      </c>
      <c r="W39" s="72">
        <v>40.327775526437705</v>
      </c>
      <c r="X39" s="72">
        <v>51.829317753715088</v>
      </c>
      <c r="Y39" s="72">
        <v>47.308001957488784</v>
      </c>
      <c r="Z39" s="72">
        <v>69.401240858356473</v>
      </c>
      <c r="AA39" s="72">
        <v>72.17678360876566</v>
      </c>
      <c r="AB39" s="72">
        <v>77.650862626318045</v>
      </c>
      <c r="AC39" s="72">
        <v>86.933680059486605</v>
      </c>
      <c r="AD39" s="72">
        <v>89.070675151440739</v>
      </c>
      <c r="AE39" s="72">
        <v>94.52698700150691</v>
      </c>
      <c r="AF39" s="72">
        <v>89.565688631771508</v>
      </c>
      <c r="AG39" s="72">
        <v>92.42078489607691</v>
      </c>
      <c r="AH39" s="72">
        <v>93.170521595389729</v>
      </c>
      <c r="AI39" s="72">
        <v>87.95782607980145</v>
      </c>
      <c r="AJ39" s="72">
        <v>80.109868034911685</v>
      </c>
      <c r="AK39" s="72">
        <v>74.892341108435801</v>
      </c>
      <c r="AL39" s="72">
        <v>85.781034666678167</v>
      </c>
      <c r="AM39" s="72">
        <v>58.900964774218515</v>
      </c>
      <c r="AN39" s="72">
        <v>63.59091306306555</v>
      </c>
      <c r="AO39" s="72">
        <v>49.654026405542346</v>
      </c>
      <c r="AP39" s="72">
        <v>2.4907966658054508</v>
      </c>
      <c r="AQ39" s="72">
        <v>1.6236705375345741</v>
      </c>
      <c r="AR39" s="72">
        <v>1.5219886050267828</v>
      </c>
      <c r="AS39" s="72">
        <v>63.546723614387098</v>
      </c>
      <c r="AT39" s="72">
        <v>76.090141364602815</v>
      </c>
      <c r="AU39" s="72">
        <v>73.662717215023719</v>
      </c>
      <c r="AV39" s="72">
        <v>75.078094952484392</v>
      </c>
      <c r="AW39" s="72">
        <v>72.591959510292838</v>
      </c>
      <c r="AX39" s="72">
        <v>82.428868312016661</v>
      </c>
      <c r="AY39" s="72">
        <v>77.715537461751111</v>
      </c>
      <c r="AZ39" s="72">
        <v>69.724072403226799</v>
      </c>
      <c r="BA39" s="72">
        <v>80.122251259222111</v>
      </c>
      <c r="BB39" s="72">
        <v>79.001609003919484</v>
      </c>
      <c r="BC39" s="72">
        <v>76.775236398943647</v>
      </c>
      <c r="BD39" s="72">
        <v>79.067707390546744</v>
      </c>
      <c r="BE39" s="72">
        <v>89.595982893025379</v>
      </c>
      <c r="BF39" s="72">
        <v>84.793718287556956</v>
      </c>
      <c r="BG39" s="72">
        <v>91.204127625341897</v>
      </c>
      <c r="BH39" s="72">
        <v>85.160905862800476</v>
      </c>
      <c r="BI39" s="72">
        <v>84.854795261662531</v>
      </c>
      <c r="BJ39" s="72">
        <v>94.232323177613708</v>
      </c>
    </row>
    <row r="40" spans="1:62" x14ac:dyDescent="0.25">
      <c r="B40" s="31" t="s">
        <v>58</v>
      </c>
      <c r="C40" s="71">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0</v>
      </c>
      <c r="AI40" s="72">
        <v>0</v>
      </c>
      <c r="AJ40" s="72">
        <v>0</v>
      </c>
      <c r="AK40" s="72">
        <v>0</v>
      </c>
      <c r="AL40" s="72">
        <v>0</v>
      </c>
      <c r="AM40" s="72">
        <v>0</v>
      </c>
      <c r="AN40" s="72">
        <v>0</v>
      </c>
      <c r="AO40" s="72">
        <v>0</v>
      </c>
      <c r="AP40" s="72">
        <v>0</v>
      </c>
      <c r="AQ40" s="72">
        <v>0</v>
      </c>
      <c r="AR40" s="72">
        <v>0</v>
      </c>
      <c r="AS40" s="72">
        <v>0</v>
      </c>
      <c r="AT40" s="72">
        <v>0</v>
      </c>
      <c r="AU40" s="72">
        <v>0</v>
      </c>
      <c r="AV40" s="72">
        <v>0</v>
      </c>
      <c r="AW40" s="72">
        <v>0</v>
      </c>
      <c r="AX40" s="72">
        <v>0</v>
      </c>
      <c r="AY40" s="72">
        <v>0</v>
      </c>
      <c r="AZ40" s="72">
        <v>0</v>
      </c>
      <c r="BA40" s="72">
        <v>0</v>
      </c>
      <c r="BB40" s="72">
        <v>0</v>
      </c>
      <c r="BC40" s="72">
        <v>0</v>
      </c>
      <c r="BD40" s="72">
        <v>0</v>
      </c>
      <c r="BE40" s="72">
        <v>0</v>
      </c>
      <c r="BF40" s="72">
        <v>0</v>
      </c>
      <c r="BG40" s="72">
        <v>0</v>
      </c>
      <c r="BH40" s="72">
        <v>0</v>
      </c>
      <c r="BI40" s="72">
        <v>0</v>
      </c>
      <c r="BJ40" s="72">
        <v>0</v>
      </c>
    </row>
    <row r="41" spans="1:62" x14ac:dyDescent="0.25">
      <c r="B41" s="31" t="s">
        <v>59</v>
      </c>
      <c r="C41" s="71">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17.796905547559131</v>
      </c>
      <c r="X41" s="72">
        <v>18.001683793891758</v>
      </c>
      <c r="Y41" s="72">
        <v>13.740372357267102</v>
      </c>
      <c r="Z41" s="72">
        <v>15.828697209551772</v>
      </c>
      <c r="AA41" s="72">
        <v>29.204702818716953</v>
      </c>
      <c r="AB41" s="72">
        <v>28.991897817083256</v>
      </c>
      <c r="AC41" s="72">
        <v>19.322760547545233</v>
      </c>
      <c r="AD41" s="72">
        <v>15.611080701059512</v>
      </c>
      <c r="AE41" s="72">
        <v>14.375434622778727</v>
      </c>
      <c r="AF41" s="72">
        <v>14.656096682677035</v>
      </c>
      <c r="AG41" s="72">
        <v>14.157439609999233</v>
      </c>
      <c r="AH41" s="72">
        <v>28.636960868237725</v>
      </c>
      <c r="AI41" s="72">
        <v>25.000109386542999</v>
      </c>
      <c r="AJ41" s="72">
        <v>25.246858656426635</v>
      </c>
      <c r="AK41" s="72">
        <v>28.519628234133055</v>
      </c>
      <c r="AL41" s="72">
        <v>37.414502455102912</v>
      </c>
      <c r="AM41" s="72">
        <v>35.798705215857687</v>
      </c>
      <c r="AN41" s="72">
        <v>29.402574326139806</v>
      </c>
      <c r="AO41" s="72">
        <v>33.255044926858822</v>
      </c>
      <c r="AP41" s="72">
        <v>40.554847463507713</v>
      </c>
      <c r="AQ41" s="72">
        <v>21.364593801259804</v>
      </c>
      <c r="AR41" s="72">
        <v>22.944157565984007</v>
      </c>
      <c r="AS41" s="72">
        <v>26.738453332628048</v>
      </c>
      <c r="AT41" s="72">
        <v>26.07175501549731</v>
      </c>
      <c r="AU41" s="72">
        <v>28.764326848106219</v>
      </c>
      <c r="AV41" s="72">
        <v>29.574436635889981</v>
      </c>
      <c r="AW41" s="72">
        <v>31.427053968241683</v>
      </c>
      <c r="AX41" s="72">
        <v>33.166221888639733</v>
      </c>
      <c r="AY41" s="72">
        <v>30.019953187106292</v>
      </c>
      <c r="AZ41" s="72">
        <v>30.331792479549502</v>
      </c>
      <c r="BA41" s="72">
        <v>37.146700764946758</v>
      </c>
      <c r="BB41" s="72">
        <v>34.72124312368355</v>
      </c>
      <c r="BC41" s="72">
        <v>21.666964555048498</v>
      </c>
      <c r="BD41" s="72">
        <v>21.636193710463068</v>
      </c>
      <c r="BE41" s="72">
        <v>34.529169161151309</v>
      </c>
      <c r="BF41" s="72">
        <v>42.066322658361422</v>
      </c>
      <c r="BG41" s="72">
        <v>39.790490141582261</v>
      </c>
      <c r="BH41" s="72">
        <v>51.45056751009821</v>
      </c>
      <c r="BI41" s="72">
        <v>42.935455218573331</v>
      </c>
      <c r="BJ41" s="72">
        <v>50.123124341830597</v>
      </c>
    </row>
    <row r="42" spans="1:62" x14ac:dyDescent="0.25">
      <c r="B42" s="31" t="s">
        <v>60</v>
      </c>
      <c r="C42" s="71">
        <v>0</v>
      </c>
      <c r="D42" s="72">
        <v>0</v>
      </c>
      <c r="E42" s="72">
        <v>0</v>
      </c>
      <c r="F42" s="72">
        <v>0</v>
      </c>
      <c r="G42" s="72">
        <v>0</v>
      </c>
      <c r="H42" s="72">
        <v>0</v>
      </c>
      <c r="I42" s="72">
        <v>0</v>
      </c>
      <c r="J42" s="72">
        <v>0</v>
      </c>
      <c r="K42" s="72">
        <v>0</v>
      </c>
      <c r="L42" s="72">
        <v>0</v>
      </c>
      <c r="M42" s="72">
        <v>0</v>
      </c>
      <c r="N42" s="72">
        <v>0</v>
      </c>
      <c r="O42" s="72">
        <v>0</v>
      </c>
      <c r="P42" s="72">
        <v>0</v>
      </c>
      <c r="Q42" s="72">
        <v>0</v>
      </c>
      <c r="R42" s="72">
        <v>0</v>
      </c>
      <c r="S42" s="72">
        <v>0</v>
      </c>
      <c r="T42" s="72">
        <v>0</v>
      </c>
      <c r="U42" s="72">
        <v>0</v>
      </c>
      <c r="V42" s="72">
        <v>0</v>
      </c>
      <c r="W42" s="72">
        <v>23.115306785209558</v>
      </c>
      <c r="X42" s="72">
        <v>32.315418372788145</v>
      </c>
      <c r="Y42" s="72">
        <v>27.344993534193094</v>
      </c>
      <c r="Z42" s="72">
        <v>28.200007896563786</v>
      </c>
      <c r="AA42" s="72">
        <v>26.566819235971899</v>
      </c>
      <c r="AB42" s="72">
        <v>23.89779161393211</v>
      </c>
      <c r="AC42" s="72">
        <v>24.546037512637756</v>
      </c>
      <c r="AD42" s="72">
        <v>24.80480443608278</v>
      </c>
      <c r="AE42" s="72">
        <v>26.039956572811736</v>
      </c>
      <c r="AF42" s="72">
        <v>26.3093940004328</v>
      </c>
      <c r="AG42" s="72">
        <v>28.916669861287499</v>
      </c>
      <c r="AH42" s="72">
        <v>30.693636193982744</v>
      </c>
      <c r="AI42" s="72">
        <v>29.220198540362908</v>
      </c>
      <c r="AJ42" s="72">
        <v>31.204089835576674</v>
      </c>
      <c r="AK42" s="72">
        <v>31.439488706596247</v>
      </c>
      <c r="AL42" s="72">
        <v>35.066878118713412</v>
      </c>
      <c r="AM42" s="72">
        <v>0</v>
      </c>
      <c r="AN42" s="72">
        <v>0</v>
      </c>
      <c r="AO42" s="72">
        <v>0</v>
      </c>
      <c r="AP42" s="72">
        <v>0</v>
      </c>
      <c r="AQ42" s="72">
        <v>0</v>
      </c>
      <c r="AR42" s="72">
        <v>0</v>
      </c>
      <c r="AS42" s="72">
        <v>0</v>
      </c>
      <c r="AT42" s="72">
        <v>0</v>
      </c>
      <c r="AU42" s="72">
        <v>0</v>
      </c>
      <c r="AV42" s="72">
        <v>0</v>
      </c>
      <c r="AW42" s="72">
        <v>0</v>
      </c>
      <c r="AX42" s="72">
        <v>0</v>
      </c>
      <c r="AY42" s="72">
        <v>0</v>
      </c>
      <c r="AZ42" s="72">
        <v>0</v>
      </c>
      <c r="BA42" s="72">
        <v>0</v>
      </c>
      <c r="BB42" s="72">
        <v>0</v>
      </c>
      <c r="BC42" s="72">
        <v>0</v>
      </c>
      <c r="BD42" s="72">
        <v>0</v>
      </c>
      <c r="BE42" s="72">
        <v>0</v>
      </c>
      <c r="BF42" s="72">
        <v>0</v>
      </c>
      <c r="BG42" s="72">
        <v>0</v>
      </c>
      <c r="BH42" s="72">
        <v>0</v>
      </c>
      <c r="BI42" s="72">
        <v>0</v>
      </c>
      <c r="BJ42" s="72">
        <v>0</v>
      </c>
    </row>
    <row r="43" spans="1:62" x14ac:dyDescent="0.25">
      <c r="B43" s="31" t="s">
        <v>61</v>
      </c>
      <c r="C43" s="71">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0</v>
      </c>
      <c r="AL43" s="72">
        <v>0</v>
      </c>
      <c r="AM43" s="72">
        <v>0</v>
      </c>
      <c r="AN43" s="72">
        <v>0</v>
      </c>
      <c r="AO43" s="72">
        <v>0</v>
      </c>
      <c r="AP43" s="72">
        <v>0</v>
      </c>
      <c r="AQ43" s="72">
        <v>0</v>
      </c>
      <c r="AR43" s="72">
        <v>0</v>
      </c>
      <c r="AS43" s="72">
        <v>0</v>
      </c>
      <c r="AT43" s="72">
        <v>0</v>
      </c>
      <c r="AU43" s="72">
        <v>0</v>
      </c>
      <c r="AV43" s="72">
        <v>0</v>
      </c>
      <c r="AW43" s="72">
        <v>0</v>
      </c>
      <c r="AX43" s="72">
        <v>0</v>
      </c>
      <c r="AY43" s="72">
        <v>0</v>
      </c>
      <c r="AZ43" s="72">
        <v>0</v>
      </c>
      <c r="BA43" s="72">
        <v>0</v>
      </c>
      <c r="BB43" s="72">
        <v>0</v>
      </c>
      <c r="BC43" s="72">
        <v>0</v>
      </c>
      <c r="BD43" s="72">
        <v>0</v>
      </c>
      <c r="BE43" s="72">
        <v>0</v>
      </c>
      <c r="BF43" s="72">
        <v>0</v>
      </c>
      <c r="BG43" s="72">
        <v>0</v>
      </c>
      <c r="BH43" s="72">
        <v>0</v>
      </c>
      <c r="BI43" s="72">
        <v>0.28635544809510405</v>
      </c>
      <c r="BJ43" s="72">
        <v>0.24556676334984387</v>
      </c>
    </row>
    <row r="44" spans="1:62" x14ac:dyDescent="0.25">
      <c r="B44" s="31" t="s">
        <v>62</v>
      </c>
      <c r="C44" s="71">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2.0884908929211083</v>
      </c>
      <c r="X44" s="72">
        <v>2.6448183842106117</v>
      </c>
      <c r="Y44" s="72">
        <v>1.1858287789085509</v>
      </c>
      <c r="Z44" s="72">
        <v>0.43639196228513394</v>
      </c>
      <c r="AA44" s="72">
        <v>0.33210458795881198</v>
      </c>
      <c r="AB44" s="72">
        <v>0.17095400240587125</v>
      </c>
      <c r="AC44" s="72">
        <v>0.24881173622851582</v>
      </c>
      <c r="AD44" s="72">
        <v>0.25283752941875431</v>
      </c>
      <c r="AE44" s="72">
        <v>0.20510518174752906</v>
      </c>
      <c r="AF44" s="72">
        <v>3.1477925234738746E-2</v>
      </c>
      <c r="AG44" s="72">
        <v>0.12220537660869768</v>
      </c>
      <c r="AH44" s="72">
        <v>0</v>
      </c>
      <c r="AI44" s="72">
        <v>0</v>
      </c>
      <c r="AJ44" s="72">
        <v>0</v>
      </c>
      <c r="AK44" s="72">
        <v>0</v>
      </c>
      <c r="AL44" s="72">
        <v>0</v>
      </c>
      <c r="AM44" s="72">
        <v>0</v>
      </c>
      <c r="AN44" s="72">
        <v>0</v>
      </c>
      <c r="AO44" s="72">
        <v>0</v>
      </c>
      <c r="AP44" s="72">
        <v>0</v>
      </c>
      <c r="AQ44" s="72">
        <v>0</v>
      </c>
      <c r="AR44" s="72">
        <v>0</v>
      </c>
      <c r="AS44" s="72">
        <v>0</v>
      </c>
      <c r="AT44" s="72">
        <v>0</v>
      </c>
      <c r="AU44" s="72">
        <v>0</v>
      </c>
      <c r="AV44" s="72">
        <v>0</v>
      </c>
      <c r="AW44" s="72">
        <v>1.9469799695273623E-2</v>
      </c>
      <c r="AX44" s="72">
        <v>6.6451856883286142E-2</v>
      </c>
      <c r="AY44" s="72">
        <v>0.11831158959200849</v>
      </c>
      <c r="AZ44" s="72">
        <v>8.6418880438163176E-2</v>
      </c>
      <c r="BA44" s="72">
        <v>0.11015310615544401</v>
      </c>
      <c r="BB44" s="72">
        <v>6.1205965139796023E-2</v>
      </c>
      <c r="BC44" s="72">
        <v>8.765165367220161E-2</v>
      </c>
      <c r="BD44" s="72">
        <v>8.2592845667307985E-2</v>
      </c>
      <c r="BE44" s="72">
        <v>5.5421005804159824E-2</v>
      </c>
      <c r="BF44" s="72">
        <v>6.4704807649371796E-2</v>
      </c>
      <c r="BG44" s="72">
        <v>5.0952850368676819E-2</v>
      </c>
      <c r="BH44" s="72">
        <v>6.3374754546214843E-2</v>
      </c>
      <c r="BI44" s="72">
        <v>5.7533990152539446E-2</v>
      </c>
      <c r="BJ44" s="72">
        <v>5.988566145331041E-2</v>
      </c>
    </row>
    <row r="45" spans="1:62" s="67" customFormat="1" ht="15.75" x14ac:dyDescent="0.25">
      <c r="A45" s="51"/>
      <c r="B45" s="68" t="s">
        <v>63</v>
      </c>
      <c r="C45" s="69">
        <v>0</v>
      </c>
      <c r="D45" s="70">
        <v>0</v>
      </c>
      <c r="E45" s="70">
        <v>0</v>
      </c>
      <c r="F45" s="70">
        <v>0</v>
      </c>
      <c r="G45" s="70">
        <v>0</v>
      </c>
      <c r="H45" s="70">
        <v>0</v>
      </c>
      <c r="I45" s="70">
        <v>0</v>
      </c>
      <c r="J45" s="70">
        <v>0</v>
      </c>
      <c r="K45" s="70">
        <v>0</v>
      </c>
      <c r="L45" s="70">
        <v>0</v>
      </c>
      <c r="M45" s="70">
        <v>0</v>
      </c>
      <c r="N45" s="70">
        <v>0</v>
      </c>
      <c r="O45" s="70">
        <v>0</v>
      </c>
      <c r="P45" s="70">
        <v>0</v>
      </c>
      <c r="Q45" s="70">
        <v>0</v>
      </c>
      <c r="R45" s="70">
        <v>0</v>
      </c>
      <c r="S45" s="70">
        <v>0</v>
      </c>
      <c r="T45" s="70">
        <v>0</v>
      </c>
      <c r="U45" s="70">
        <v>0</v>
      </c>
      <c r="V45" s="70">
        <v>0</v>
      </c>
      <c r="W45" s="70">
        <v>13.373713636675189</v>
      </c>
      <c r="X45" s="70">
        <v>14.814032011369687</v>
      </c>
      <c r="Y45" s="70">
        <v>14.952595391856606</v>
      </c>
      <c r="Z45" s="70">
        <v>17.670723160731264</v>
      </c>
      <c r="AA45" s="70">
        <v>18.80305942759097</v>
      </c>
      <c r="AB45" s="70">
        <v>18.212327935143353</v>
      </c>
      <c r="AC45" s="70">
        <v>19.606090454875343</v>
      </c>
      <c r="AD45" s="70">
        <v>19.810539657391821</v>
      </c>
      <c r="AE45" s="70">
        <v>21.008962048671677</v>
      </c>
      <c r="AF45" s="70">
        <v>19.865554138601677</v>
      </c>
      <c r="AG45" s="70">
        <v>19.789761590599653</v>
      </c>
      <c r="AH45" s="70">
        <v>20.613051996484415</v>
      </c>
      <c r="AI45" s="70">
        <v>19.505687317316685</v>
      </c>
      <c r="AJ45" s="70">
        <v>19.41491931530307</v>
      </c>
      <c r="AK45" s="70">
        <v>19.293457214877186</v>
      </c>
      <c r="AL45" s="70">
        <v>20.668748721439666</v>
      </c>
      <c r="AM45" s="70">
        <v>16.416961625353274</v>
      </c>
      <c r="AN45" s="70">
        <v>16.96462989288235</v>
      </c>
      <c r="AO45" s="70">
        <v>19.823254823251414</v>
      </c>
      <c r="AP45" s="70">
        <v>12.971375313218243</v>
      </c>
      <c r="AQ45" s="70">
        <v>15.110400410025155</v>
      </c>
      <c r="AR45" s="70">
        <v>16.098610169265843</v>
      </c>
      <c r="AS45" s="70">
        <v>16.967403220000655</v>
      </c>
      <c r="AT45" s="70">
        <v>17.169970229911378</v>
      </c>
      <c r="AU45" s="70">
        <v>17.425747786665397</v>
      </c>
      <c r="AV45" s="70">
        <v>17.716006164135511</v>
      </c>
      <c r="AW45" s="70">
        <v>17.300303930650109</v>
      </c>
      <c r="AX45" s="70">
        <v>18.156128246390963</v>
      </c>
      <c r="AY45" s="70">
        <v>17.616131783937305</v>
      </c>
      <c r="AZ45" s="70">
        <v>17.191126872634594</v>
      </c>
      <c r="BA45" s="70">
        <v>19.091194322790582</v>
      </c>
      <c r="BB45" s="70">
        <v>18.667035260640521</v>
      </c>
      <c r="BC45" s="70">
        <v>17.936668275955981</v>
      </c>
      <c r="BD45" s="70">
        <v>17.898871343731528</v>
      </c>
      <c r="BE45" s="70">
        <v>20.340869468588579</v>
      </c>
      <c r="BF45" s="70">
        <v>20.69316158412261</v>
      </c>
      <c r="BG45" s="70">
        <v>20.159966622399814</v>
      </c>
      <c r="BH45" s="70">
        <v>20.570267894477638</v>
      </c>
      <c r="BI45" s="70">
        <v>20.076725747221282</v>
      </c>
      <c r="BJ45" s="70">
        <v>21.653344940176144</v>
      </c>
    </row>
    <row r="46" spans="1:62" x14ac:dyDescent="0.25">
      <c r="B46" s="31" t="s">
        <v>64</v>
      </c>
      <c r="C46" s="71">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2.0887129675867451</v>
      </c>
      <c r="X46" s="72">
        <v>2.3342130600098208</v>
      </c>
      <c r="Y46" s="72">
        <v>2.3507520823030021</v>
      </c>
      <c r="Z46" s="72">
        <v>2.7907739619583043</v>
      </c>
      <c r="AA46" s="72">
        <v>2.7863851279438041</v>
      </c>
      <c r="AB46" s="72">
        <v>2.8734586162713698</v>
      </c>
      <c r="AC46" s="72">
        <v>3.1168387359306635</v>
      </c>
      <c r="AD46" s="72">
        <v>3.2576112486384794</v>
      </c>
      <c r="AE46" s="72">
        <v>3.4424011319545795</v>
      </c>
      <c r="AF46" s="72">
        <v>3.3024540219638432</v>
      </c>
      <c r="AG46" s="72">
        <v>3.4658332210063425</v>
      </c>
      <c r="AH46" s="72">
        <v>3.4352170354188059</v>
      </c>
      <c r="AI46" s="72">
        <v>3.2841051371807763</v>
      </c>
      <c r="AJ46" s="72">
        <v>3.2303392687270627</v>
      </c>
      <c r="AK46" s="72">
        <v>3.1850702326104057</v>
      </c>
      <c r="AL46" s="72">
        <v>3.5023715960162356</v>
      </c>
      <c r="AM46" s="72">
        <v>2.6911363362775722</v>
      </c>
      <c r="AN46" s="72">
        <v>3.0521250985172577</v>
      </c>
      <c r="AO46" s="72">
        <v>3.4612231191475624</v>
      </c>
      <c r="AP46" s="72">
        <v>2.2989325219596046</v>
      </c>
      <c r="AQ46" s="72">
        <v>2.9305287392191439</v>
      </c>
      <c r="AR46" s="72">
        <v>3.2210418642164003</v>
      </c>
      <c r="AS46" s="72">
        <v>3.6599287898455084</v>
      </c>
      <c r="AT46" s="72">
        <v>3.7212889290106728</v>
      </c>
      <c r="AU46" s="72">
        <v>3.8625546725473145</v>
      </c>
      <c r="AV46" s="72">
        <v>3.9818508506634629</v>
      </c>
      <c r="AW46" s="72">
        <v>3.8274875491431311</v>
      </c>
      <c r="AX46" s="72">
        <v>4.0545504859797461</v>
      </c>
      <c r="AY46" s="72">
        <v>3.7308247576386897</v>
      </c>
      <c r="AZ46" s="72">
        <v>3.6536442913171148</v>
      </c>
      <c r="BA46" s="72">
        <v>3.9815407763117885</v>
      </c>
      <c r="BB46" s="72">
        <v>3.9366818978118698</v>
      </c>
      <c r="BC46" s="72">
        <v>3.9245734837181425</v>
      </c>
      <c r="BD46" s="72">
        <v>4.0097357680260197</v>
      </c>
      <c r="BE46" s="72">
        <v>4.2315106932096409</v>
      </c>
      <c r="BF46" s="72">
        <v>4.2434011805451766</v>
      </c>
      <c r="BG46" s="72">
        <v>4.1729102398395748</v>
      </c>
      <c r="BH46" s="72">
        <v>4.2171757250248563</v>
      </c>
      <c r="BI46" s="72">
        <v>4.0542913768434277</v>
      </c>
      <c r="BJ46" s="72">
        <v>4.3580669684445796</v>
      </c>
    </row>
    <row r="47" spans="1:62" x14ac:dyDescent="0.25">
      <c r="B47" s="31" t="s">
        <v>65</v>
      </c>
      <c r="C47" s="71">
        <v>0</v>
      </c>
      <c r="D47" s="72">
        <v>0</v>
      </c>
      <c r="E47" s="72">
        <v>0</v>
      </c>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1.4542147675978419</v>
      </c>
      <c r="X47" s="72">
        <v>1.7665149026885814</v>
      </c>
      <c r="Y47" s="72">
        <v>1.9222145812753888</v>
      </c>
      <c r="Z47" s="72">
        <v>2.3585237373997714</v>
      </c>
      <c r="AA47" s="72">
        <v>2.6490291063822466</v>
      </c>
      <c r="AB47" s="72">
        <v>2.7231592537880718</v>
      </c>
      <c r="AC47" s="72">
        <v>3.0084606897593269</v>
      </c>
      <c r="AD47" s="72">
        <v>3.1772761659570254</v>
      </c>
      <c r="AE47" s="72">
        <v>3.3907416141624842</v>
      </c>
      <c r="AF47" s="72">
        <v>3.263255134718742</v>
      </c>
      <c r="AG47" s="72">
        <v>3.3599123725810016</v>
      </c>
      <c r="AH47" s="72">
        <v>3.3683347612046841</v>
      </c>
      <c r="AI47" s="72">
        <v>3.2292829325436183</v>
      </c>
      <c r="AJ47" s="72">
        <v>3.1260315526394451</v>
      </c>
      <c r="AK47" s="72">
        <v>3.0103264411731661</v>
      </c>
      <c r="AL47" s="72">
        <v>3.1714369759941903</v>
      </c>
      <c r="AM47" s="72">
        <v>2.4913632418473672</v>
      </c>
      <c r="AN47" s="72">
        <v>2.6594684822674304</v>
      </c>
      <c r="AO47" s="72">
        <v>2.957480400387472</v>
      </c>
      <c r="AP47" s="72">
        <v>1.8533508117193362</v>
      </c>
      <c r="AQ47" s="72">
        <v>2.4663731321922966</v>
      </c>
      <c r="AR47" s="72">
        <v>2.7698918513291035</v>
      </c>
      <c r="AS47" s="72">
        <v>3.0804459315495345</v>
      </c>
      <c r="AT47" s="72">
        <v>3.0651047169719567</v>
      </c>
      <c r="AU47" s="72">
        <v>2.9295556500180178</v>
      </c>
      <c r="AV47" s="72">
        <v>2.9830437782887169</v>
      </c>
      <c r="AW47" s="72">
        <v>2.8968589256731341</v>
      </c>
      <c r="AX47" s="72">
        <v>3.0123602864022243</v>
      </c>
      <c r="AY47" s="72">
        <v>2.8487265388792435</v>
      </c>
      <c r="AZ47" s="72">
        <v>2.7733208390049238</v>
      </c>
      <c r="BA47" s="72">
        <v>2.9331194243808816</v>
      </c>
      <c r="BB47" s="72">
        <v>2.901698482591148</v>
      </c>
      <c r="BC47" s="72">
        <v>2.8191552032110052</v>
      </c>
      <c r="BD47" s="72">
        <v>2.8824526943546678</v>
      </c>
      <c r="BE47" s="72">
        <v>3.0455652671775391</v>
      </c>
      <c r="BF47" s="72">
        <v>2.9936507409314093</v>
      </c>
      <c r="BG47" s="72">
        <v>2.9363322646191525</v>
      </c>
      <c r="BH47" s="72">
        <v>3.0312441342910508</v>
      </c>
      <c r="BI47" s="72">
        <v>2.9464108460950871</v>
      </c>
      <c r="BJ47" s="72">
        <v>3.1724520397355098</v>
      </c>
    </row>
    <row r="48" spans="1:62" x14ac:dyDescent="0.25">
      <c r="B48" s="31" t="s">
        <v>66</v>
      </c>
      <c r="C48" s="71">
        <v>0</v>
      </c>
      <c r="D48" s="72">
        <v>0</v>
      </c>
      <c r="E48" s="72">
        <v>0</v>
      </c>
      <c r="F48" s="72">
        <v>0</v>
      </c>
      <c r="G48" s="72">
        <v>0</v>
      </c>
      <c r="H48" s="72">
        <v>0</v>
      </c>
      <c r="I48" s="72">
        <v>0</v>
      </c>
      <c r="J48" s="72">
        <v>0</v>
      </c>
      <c r="K48" s="72">
        <v>0</v>
      </c>
      <c r="L48" s="72">
        <v>0</v>
      </c>
      <c r="M48" s="72">
        <v>0</v>
      </c>
      <c r="N48" s="72">
        <v>0</v>
      </c>
      <c r="O48" s="72">
        <v>0</v>
      </c>
      <c r="P48" s="72">
        <v>0</v>
      </c>
      <c r="Q48" s="72">
        <v>0</v>
      </c>
      <c r="R48" s="72">
        <v>0</v>
      </c>
      <c r="S48" s="72">
        <v>0</v>
      </c>
      <c r="T48" s="72">
        <v>0</v>
      </c>
      <c r="U48" s="72">
        <v>0</v>
      </c>
      <c r="V48" s="72">
        <v>0</v>
      </c>
      <c r="W48" s="72">
        <v>0.59314037475480363</v>
      </c>
      <c r="X48" s="72">
        <v>0.6791297085033815</v>
      </c>
      <c r="Y48" s="72">
        <v>0.70878814728207762</v>
      </c>
      <c r="Z48" s="72">
        <v>0.95125407303663467</v>
      </c>
      <c r="AA48" s="72">
        <v>1.0059913521556181</v>
      </c>
      <c r="AB48" s="72">
        <v>1.0836187203429344</v>
      </c>
      <c r="AC48" s="72">
        <v>1.1923481266754203</v>
      </c>
      <c r="AD48" s="72">
        <v>1.2346529359342509</v>
      </c>
      <c r="AE48" s="72">
        <v>1.3266627807638913</v>
      </c>
      <c r="AF48" s="72">
        <v>1.2691543961031801</v>
      </c>
      <c r="AG48" s="72">
        <v>1.3195043349974216</v>
      </c>
      <c r="AH48" s="72">
        <v>1.3544011593781586</v>
      </c>
      <c r="AI48" s="72">
        <v>1.3032669055624477</v>
      </c>
      <c r="AJ48" s="72">
        <v>1.1781731928720718</v>
      </c>
      <c r="AK48" s="72">
        <v>1.1171951904708395</v>
      </c>
      <c r="AL48" s="72">
        <v>1.2432674580606788</v>
      </c>
      <c r="AM48" s="72">
        <v>0.92398003802647122</v>
      </c>
      <c r="AN48" s="72">
        <v>0.95420847997876801</v>
      </c>
      <c r="AO48" s="72">
        <v>1.1806134969325153</v>
      </c>
      <c r="AP48" s="72">
        <v>1.3156892426661673</v>
      </c>
      <c r="AQ48" s="72">
        <v>1.7980166273054228</v>
      </c>
      <c r="AR48" s="72">
        <v>1.983275047245495</v>
      </c>
      <c r="AS48" s="72">
        <v>1.9696156978667858</v>
      </c>
      <c r="AT48" s="72">
        <v>1.860894022198035</v>
      </c>
      <c r="AU48" s="72">
        <v>1.7715428716924055</v>
      </c>
      <c r="AV48" s="72">
        <v>1.7894810236612104</v>
      </c>
      <c r="AW48" s="72">
        <v>1.7828249575704116</v>
      </c>
      <c r="AX48" s="72">
        <v>1.8036494940568211</v>
      </c>
      <c r="AY48" s="72">
        <v>1.7137476444167072</v>
      </c>
      <c r="AZ48" s="72">
        <v>1.6474232467212486</v>
      </c>
      <c r="BA48" s="72">
        <v>1.7717328204783926</v>
      </c>
      <c r="BB48" s="72">
        <v>1.8190120407798023</v>
      </c>
      <c r="BC48" s="72">
        <v>1.950802714965735</v>
      </c>
      <c r="BD48" s="72">
        <v>1.9941787526118162</v>
      </c>
      <c r="BE48" s="72">
        <v>2.2257937392786413</v>
      </c>
      <c r="BF48" s="72">
        <v>2.2654451585285074</v>
      </c>
      <c r="BG48" s="72">
        <v>2.2326505245473989</v>
      </c>
      <c r="BH48" s="72">
        <v>2.2980495646598582</v>
      </c>
      <c r="BI48" s="72">
        <v>2.306599967246926</v>
      </c>
      <c r="BJ48" s="72">
        <v>2.521510153556707</v>
      </c>
    </row>
    <row r="49" spans="2:62" x14ac:dyDescent="0.25">
      <c r="B49" s="31" t="s">
        <v>67</v>
      </c>
      <c r="C49" s="71">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2">
        <v>0</v>
      </c>
      <c r="AE49" s="72">
        <v>0</v>
      </c>
      <c r="AF49" s="72">
        <v>0</v>
      </c>
      <c r="AG49" s="72">
        <v>0</v>
      </c>
      <c r="AH49" s="72">
        <v>0</v>
      </c>
      <c r="AI49" s="72">
        <v>0</v>
      </c>
      <c r="AJ49" s="72">
        <v>0</v>
      </c>
      <c r="AK49" s="72">
        <v>0</v>
      </c>
      <c r="AL49" s="72">
        <v>0</v>
      </c>
      <c r="AM49" s="72">
        <v>0</v>
      </c>
      <c r="AN49" s="72">
        <v>0</v>
      </c>
      <c r="AO49" s="72">
        <v>0</v>
      </c>
      <c r="AP49" s="72">
        <v>0</v>
      </c>
      <c r="AQ49" s="72">
        <v>0</v>
      </c>
      <c r="AR49" s="72">
        <v>0</v>
      </c>
      <c r="AS49" s="72">
        <v>0</v>
      </c>
      <c r="AT49" s="72">
        <v>0</v>
      </c>
      <c r="AU49" s="72">
        <v>0</v>
      </c>
      <c r="AV49" s="72">
        <v>0</v>
      </c>
      <c r="AW49" s="72">
        <v>0</v>
      </c>
      <c r="AX49" s="72">
        <v>0</v>
      </c>
      <c r="AY49" s="72">
        <v>0</v>
      </c>
      <c r="AZ49" s="72">
        <v>0</v>
      </c>
      <c r="BA49" s="72">
        <v>0</v>
      </c>
      <c r="BB49" s="72">
        <v>0</v>
      </c>
      <c r="BC49" s="72">
        <v>0</v>
      </c>
      <c r="BD49" s="72">
        <v>0</v>
      </c>
      <c r="BE49" s="72">
        <v>0</v>
      </c>
      <c r="BF49" s="72">
        <v>0</v>
      </c>
      <c r="BG49" s="72">
        <v>0</v>
      </c>
      <c r="BH49" s="72">
        <v>0</v>
      </c>
      <c r="BI49" s="72">
        <v>0</v>
      </c>
      <c r="BJ49" s="72">
        <v>0</v>
      </c>
    </row>
    <row r="50" spans="2:62" x14ac:dyDescent="0.25">
      <c r="B50" s="31" t="s">
        <v>68</v>
      </c>
      <c r="C50" s="71">
        <v>0</v>
      </c>
      <c r="D50" s="72">
        <v>0</v>
      </c>
      <c r="E50" s="72">
        <v>0</v>
      </c>
      <c r="F50" s="72">
        <v>0</v>
      </c>
      <c r="G50" s="72">
        <v>0</v>
      </c>
      <c r="H50" s="72">
        <v>0</v>
      </c>
      <c r="I50" s="72">
        <v>0</v>
      </c>
      <c r="J50" s="72">
        <v>0</v>
      </c>
      <c r="K50" s="72">
        <v>0</v>
      </c>
      <c r="L50" s="72">
        <v>0</v>
      </c>
      <c r="M50" s="72">
        <v>0</v>
      </c>
      <c r="N50" s="94">
        <v>0</v>
      </c>
      <c r="O50" s="94">
        <v>0</v>
      </c>
      <c r="P50" s="94">
        <v>0</v>
      </c>
      <c r="Q50" s="94">
        <v>0</v>
      </c>
      <c r="R50" s="94">
        <v>0</v>
      </c>
      <c r="S50" s="94">
        <v>0</v>
      </c>
      <c r="T50" s="94">
        <v>0</v>
      </c>
      <c r="U50" s="94">
        <v>0</v>
      </c>
      <c r="V50" s="94">
        <v>0</v>
      </c>
      <c r="W50" s="94">
        <v>4.1649645709511178</v>
      </c>
      <c r="X50" s="94">
        <v>4.5681610152016168</v>
      </c>
      <c r="Y50" s="94">
        <v>4.597046476820311</v>
      </c>
      <c r="Z50" s="94">
        <v>5.3966959461015644</v>
      </c>
      <c r="AA50" s="94">
        <v>5.8244296228447583</v>
      </c>
      <c r="AB50" s="94">
        <v>5.4425088848747496</v>
      </c>
      <c r="AC50" s="94">
        <v>5.8028686134755194</v>
      </c>
      <c r="AD50" s="94">
        <v>5.722135656995742</v>
      </c>
      <c r="AE50" s="94">
        <v>6.054700755822922</v>
      </c>
      <c r="AF50" s="94">
        <v>5.6113653159633232</v>
      </c>
      <c r="AG50" s="94">
        <v>5.5377548534534666</v>
      </c>
      <c r="AH50" s="94">
        <v>5.7567911142262185</v>
      </c>
      <c r="AI50" s="94">
        <v>5.383775598177035</v>
      </c>
      <c r="AJ50" s="94">
        <v>5.426704104525939</v>
      </c>
      <c r="AK50" s="94">
        <v>5.4465839706924442</v>
      </c>
      <c r="AL50" s="94">
        <v>5.7370304295491019</v>
      </c>
      <c r="AM50" s="94">
        <v>4.405692751597531</v>
      </c>
      <c r="AN50" s="94">
        <v>4.3710722097181547</v>
      </c>
      <c r="AO50" s="94">
        <v>5.2277990918984916</v>
      </c>
      <c r="AP50" s="94">
        <v>0.11330107790230226</v>
      </c>
      <c r="AQ50" s="94">
        <v>0.13666402995415633</v>
      </c>
      <c r="AR50" s="94">
        <v>0.18899767267788511</v>
      </c>
      <c r="AS50" s="94">
        <v>0.20145365431533174</v>
      </c>
      <c r="AT50" s="94">
        <v>0.21025489809469664</v>
      </c>
      <c r="AU50" s="94">
        <v>0.21738037851635916</v>
      </c>
      <c r="AV50" s="94">
        <v>0.2482391492393449</v>
      </c>
      <c r="AW50" s="94">
        <v>0.26323211775564009</v>
      </c>
      <c r="AX50" s="94">
        <v>0.29241438243607443</v>
      </c>
      <c r="AY50" s="94">
        <v>0.31558257556808966</v>
      </c>
      <c r="AZ50" s="94">
        <v>0.30103401338562641</v>
      </c>
      <c r="BA50" s="94">
        <v>0.35839516947512667</v>
      </c>
      <c r="BB50" s="94">
        <v>0.38712738833883559</v>
      </c>
      <c r="BC50" s="94">
        <v>0.3181532203626799</v>
      </c>
      <c r="BD50" s="94">
        <v>0.28201429733805272</v>
      </c>
      <c r="BE50" s="72">
        <v>0.31456382699232366</v>
      </c>
      <c r="BF50" s="72">
        <v>0.37146948167091981</v>
      </c>
      <c r="BG50" s="72">
        <v>0.46433647046296816</v>
      </c>
      <c r="BH50" s="72">
        <v>0.52169898807809167</v>
      </c>
      <c r="BI50" s="72">
        <v>0.574771146249903</v>
      </c>
      <c r="BJ50" s="72">
        <v>0.63469499222463066</v>
      </c>
    </row>
    <row r="51" spans="2:62" x14ac:dyDescent="0.25">
      <c r="B51" s="31" t="s">
        <v>69</v>
      </c>
      <c r="C51" s="71">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5.0716593719707426</v>
      </c>
      <c r="X51" s="72">
        <v>5.4639616184003801</v>
      </c>
      <c r="Y51" s="72">
        <v>5.3715079096848788</v>
      </c>
      <c r="Z51" s="72">
        <v>6.1726748184064508</v>
      </c>
      <c r="AA51" s="72">
        <v>6.5362620326949585</v>
      </c>
      <c r="AB51" s="72">
        <v>6.08944727654589</v>
      </c>
      <c r="AC51" s="72">
        <v>6.4853443972261955</v>
      </c>
      <c r="AD51" s="72">
        <v>6.4185856025349048</v>
      </c>
      <c r="AE51" s="72">
        <v>6.7942065935760994</v>
      </c>
      <c r="AF51" s="72">
        <v>6.4193164233422655</v>
      </c>
      <c r="AG51" s="72">
        <v>6.1067351675815651</v>
      </c>
      <c r="AH51" s="72">
        <v>6.6983060785438058</v>
      </c>
      <c r="AI51" s="72">
        <v>6.3052567438528113</v>
      </c>
      <c r="AJ51" s="72">
        <v>6.4536711965385516</v>
      </c>
      <c r="AK51" s="72">
        <v>6.534281379930329</v>
      </c>
      <c r="AL51" s="72">
        <v>7.0140329308121068</v>
      </c>
      <c r="AM51" s="72">
        <v>5.9044000881677645</v>
      </c>
      <c r="AN51" s="72">
        <v>5.9274160837113294</v>
      </c>
      <c r="AO51" s="72">
        <v>6.9957321278656774</v>
      </c>
      <c r="AP51" s="72">
        <v>7.38954121478519</v>
      </c>
      <c r="AQ51" s="72">
        <v>7.7767966887988633</v>
      </c>
      <c r="AR51" s="72">
        <v>7.9323573861328889</v>
      </c>
      <c r="AS51" s="72">
        <v>8.0521459399122275</v>
      </c>
      <c r="AT51" s="72">
        <v>8.3077556960603918</v>
      </c>
      <c r="AU51" s="72">
        <v>8.6398544798582773</v>
      </c>
      <c r="AV51" s="72">
        <v>8.7080618535297862</v>
      </c>
      <c r="AW51" s="72">
        <v>8.5249722717532457</v>
      </c>
      <c r="AX51" s="72">
        <v>8.9858762770307727</v>
      </c>
      <c r="AY51" s="72">
        <v>9.0021256262205647</v>
      </c>
      <c r="AZ51" s="72">
        <v>8.8106285266520992</v>
      </c>
      <c r="BA51" s="72">
        <v>10.041257310749812</v>
      </c>
      <c r="BB51" s="72">
        <v>9.6167779401965365</v>
      </c>
      <c r="BC51" s="72">
        <v>8.9174434582389424</v>
      </c>
      <c r="BD51" s="72">
        <v>8.720232615536947</v>
      </c>
      <c r="BE51" s="72">
        <v>10.509783986936041</v>
      </c>
      <c r="BF51" s="72">
        <v>10.803921373255616</v>
      </c>
      <c r="BG51" s="72">
        <v>10.337992197597758</v>
      </c>
      <c r="BH51" s="72">
        <v>10.485962255034055</v>
      </c>
      <c r="BI51" s="72">
        <v>10.183479230577557</v>
      </c>
      <c r="BJ51" s="72">
        <v>10.961434532848884</v>
      </c>
    </row>
    <row r="52" spans="2:62" x14ac:dyDescent="0.25">
      <c r="B52" s="31" t="s">
        <v>70</v>
      </c>
      <c r="C52" s="71">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94">
        <v>4.7325767738187326E-5</v>
      </c>
      <c r="X52" s="94">
        <v>4.7472603115686281E-5</v>
      </c>
      <c r="Y52" s="94">
        <v>3.001282722137331E-5</v>
      </c>
      <c r="Z52" s="94">
        <v>4.1676308882866542E-5</v>
      </c>
      <c r="AA52" s="94">
        <v>1.6126015132652599E-5</v>
      </c>
      <c r="AB52" s="94">
        <v>1.1755071333691211E-5</v>
      </c>
      <c r="AC52" s="94">
        <v>6.7121695829645137E-6</v>
      </c>
      <c r="AD52" s="94">
        <v>1.6635310426774929E-5</v>
      </c>
      <c r="AE52" s="94">
        <v>9.6405984883541573E-6</v>
      </c>
      <c r="AF52" s="94">
        <v>0</v>
      </c>
      <c r="AG52" s="94">
        <v>0</v>
      </c>
      <c r="AH52" s="94">
        <v>1.8477127471854717E-6</v>
      </c>
      <c r="AI52" s="94">
        <v>0</v>
      </c>
      <c r="AJ52" s="94">
        <v>0</v>
      </c>
      <c r="AK52" s="94">
        <v>0</v>
      </c>
      <c r="AL52" s="94">
        <v>6.0394346528860519E-4</v>
      </c>
      <c r="AM52" s="94">
        <v>3.8916943656730566E-4</v>
      </c>
      <c r="AN52" s="94">
        <v>3.341662417956009E-4</v>
      </c>
      <c r="AO52" s="94">
        <v>4.0658701969648048E-4</v>
      </c>
      <c r="AP52" s="94">
        <v>5.5932329727248627E-4</v>
      </c>
      <c r="AQ52" s="94">
        <v>2.0211925552740882E-3</v>
      </c>
      <c r="AR52" s="94">
        <v>3.0434943880816761E-3</v>
      </c>
      <c r="AS52" s="94">
        <v>3.8045711210736239E-3</v>
      </c>
      <c r="AT52" s="94">
        <v>4.6684308855606677E-3</v>
      </c>
      <c r="AU52" s="94">
        <v>4.8593024786326633E-3</v>
      </c>
      <c r="AV52" s="94">
        <v>5.3130283500961561E-3</v>
      </c>
      <c r="AW52" s="94">
        <v>4.8725048263788409E-3</v>
      </c>
      <c r="AX52" s="94">
        <v>7.1255659349175864E-3</v>
      </c>
      <c r="AY52" s="94">
        <v>4.9409199749389562E-3</v>
      </c>
      <c r="AZ52" s="94">
        <v>4.9111596702466681E-3</v>
      </c>
      <c r="BA52" s="94">
        <v>4.9817749572511182E-3</v>
      </c>
      <c r="BB52" s="94">
        <v>5.6107904976057631E-3</v>
      </c>
      <c r="BC52" s="94">
        <v>6.0544959247114749E-3</v>
      </c>
      <c r="BD52" s="94">
        <v>9.2121230763371805E-3</v>
      </c>
      <c r="BE52" s="72">
        <v>1.2164671233753761E-2</v>
      </c>
      <c r="BF52" s="72">
        <v>1.3528479406885837E-2</v>
      </c>
      <c r="BG52" s="72">
        <v>1.4046838075013088E-2</v>
      </c>
      <c r="BH52" s="72">
        <v>1.4349034074542126E-2</v>
      </c>
      <c r="BI52" s="72">
        <v>9.4152090867871061E-3</v>
      </c>
      <c r="BJ52" s="72">
        <v>4.8333081142769635E-3</v>
      </c>
    </row>
    <row r="53" spans="2:62" x14ac:dyDescent="0.25">
      <c r="B53" s="31" t="s">
        <v>71</v>
      </c>
      <c r="C53" s="71">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94">
        <v>9.7425804619647696E-4</v>
      </c>
      <c r="X53" s="94">
        <v>2.0042339627903798E-3</v>
      </c>
      <c r="Y53" s="94">
        <v>2.2561816637284545E-3</v>
      </c>
      <c r="Z53" s="94">
        <v>7.589475196564117E-4</v>
      </c>
      <c r="AA53" s="94">
        <v>9.4605955444895264E-4</v>
      </c>
      <c r="AB53" s="94">
        <v>1.2342824900375772E-4</v>
      </c>
      <c r="AC53" s="94">
        <v>2.231796386335701E-4</v>
      </c>
      <c r="AD53" s="94">
        <v>2.6141202099217743E-4</v>
      </c>
      <c r="AE53" s="94">
        <v>2.395317932106456E-4</v>
      </c>
      <c r="AF53" s="94">
        <v>8.8465103238775467E-6</v>
      </c>
      <c r="AG53" s="94">
        <v>2.1640979854102698E-5</v>
      </c>
      <c r="AH53" s="94">
        <v>0</v>
      </c>
      <c r="AI53" s="94">
        <v>0</v>
      </c>
      <c r="AJ53" s="94">
        <v>0</v>
      </c>
      <c r="AK53" s="94">
        <v>0</v>
      </c>
      <c r="AL53" s="94">
        <v>5.3875420632346589E-6</v>
      </c>
      <c r="AM53" s="94">
        <v>0</v>
      </c>
      <c r="AN53" s="94">
        <v>5.3724476172926192E-6</v>
      </c>
      <c r="AO53" s="94">
        <v>0</v>
      </c>
      <c r="AP53" s="94">
        <v>1.1208883712875478E-6</v>
      </c>
      <c r="AQ53" s="94">
        <v>0</v>
      </c>
      <c r="AR53" s="94">
        <v>2.8532759888265712E-6</v>
      </c>
      <c r="AS53" s="94">
        <v>8.6353901923783141E-6</v>
      </c>
      <c r="AT53" s="94">
        <v>3.5366900648186873E-6</v>
      </c>
      <c r="AU53" s="94">
        <v>4.3155439419473031E-7</v>
      </c>
      <c r="AV53" s="94">
        <v>1.6480402899367702E-5</v>
      </c>
      <c r="AW53" s="94">
        <v>5.5603928164779717E-5</v>
      </c>
      <c r="AX53" s="94">
        <v>1.517545504048276E-4</v>
      </c>
      <c r="AY53" s="94">
        <v>1.8372123907143783E-4</v>
      </c>
      <c r="AZ53" s="94">
        <v>1.6479588333420846E-4</v>
      </c>
      <c r="BA53" s="94">
        <v>1.6704643732994237E-4</v>
      </c>
      <c r="BB53" s="94">
        <v>1.2672042472007457E-4</v>
      </c>
      <c r="BC53" s="94">
        <v>4.8569953476246963E-4</v>
      </c>
      <c r="BD53" s="94">
        <v>1.045092787687972E-3</v>
      </c>
      <c r="BE53" s="72">
        <v>1.4872837606422474E-3</v>
      </c>
      <c r="BF53" s="72">
        <v>1.7451697840956686E-3</v>
      </c>
      <c r="BG53" s="72">
        <v>1.6980872579495476E-3</v>
      </c>
      <c r="BH53" s="72">
        <v>1.7881933151825454E-3</v>
      </c>
      <c r="BI53" s="72">
        <v>1.7579711215922598E-3</v>
      </c>
      <c r="BJ53" s="72">
        <v>3.5294525155552957E-4</v>
      </c>
    </row>
    <row r="54" spans="2:62" x14ac:dyDescent="0.25">
      <c r="B54" s="31"/>
    </row>
  </sheetData>
  <mergeCells count="1">
    <mergeCell ref="B1: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3"/>
  <sheetViews>
    <sheetView workbookViewId="0">
      <selection activeCell="J4" sqref="J4"/>
    </sheetView>
  </sheetViews>
  <sheetFormatPr baseColWidth="10" defaultColWidth="0" defaultRowHeight="14.4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ht="15" x14ac:dyDescent="0.25"/>
    <row r="2" spans="1:14" ht="31.5" x14ac:dyDescent="0.5">
      <c r="A2" s="3"/>
      <c r="C2" s="18"/>
    </row>
    <row r="3" spans="1:14" ht="15" x14ac:dyDescent="0.25"/>
    <row r="4" spans="1:14" ht="18.75" x14ac:dyDescent="0.3">
      <c r="A4" s="7"/>
    </row>
    <row r="5" spans="1:14" ht="18.75" x14ac:dyDescent="0.3">
      <c r="A5" s="7"/>
    </row>
    <row r="6" spans="1:14" s="15" customFormat="1" ht="18" customHeight="1" x14ac:dyDescent="0.25">
      <c r="B6" s="16"/>
      <c r="C6" s="96" t="s">
        <v>95</v>
      </c>
      <c r="D6" s="96"/>
      <c r="E6" s="96"/>
      <c r="F6" s="96"/>
      <c r="G6" s="96"/>
      <c r="H6" s="96"/>
      <c r="I6" s="96"/>
      <c r="J6" s="96"/>
      <c r="K6" s="96"/>
      <c r="L6" s="96"/>
      <c r="M6" s="96"/>
      <c r="N6" s="96"/>
    </row>
    <row r="7" spans="1:14" ht="15" x14ac:dyDescent="0.25">
      <c r="C7" s="5" t="s">
        <v>0</v>
      </c>
      <c r="D7" s="5" t="s">
        <v>1</v>
      </c>
      <c r="E7" s="5" t="s">
        <v>2</v>
      </c>
      <c r="F7" s="5" t="s">
        <v>3</v>
      </c>
      <c r="G7" s="5" t="s">
        <v>4</v>
      </c>
      <c r="H7" s="5" t="s">
        <v>5</v>
      </c>
      <c r="I7" s="5" t="s">
        <v>6</v>
      </c>
      <c r="J7" s="5" t="s">
        <v>7</v>
      </c>
      <c r="K7" s="5" t="s">
        <v>8</v>
      </c>
      <c r="L7" s="5" t="s">
        <v>9</v>
      </c>
      <c r="M7" s="5" t="s">
        <v>10</v>
      </c>
      <c r="N7" s="5" t="s">
        <v>11</v>
      </c>
    </row>
    <row r="8" spans="1:14" ht="15" x14ac:dyDescent="0.25">
      <c r="B8" s="2">
        <v>2018</v>
      </c>
      <c r="C8" s="8">
        <v>0</v>
      </c>
      <c r="D8" s="8">
        <v>0</v>
      </c>
      <c r="E8" s="8">
        <v>0</v>
      </c>
      <c r="F8" s="8">
        <v>0</v>
      </c>
      <c r="G8" s="8">
        <v>0</v>
      </c>
      <c r="H8" s="8">
        <v>0</v>
      </c>
      <c r="I8" s="8">
        <v>0</v>
      </c>
      <c r="J8" s="8">
        <v>0</v>
      </c>
      <c r="K8" s="8">
        <v>0</v>
      </c>
      <c r="L8" s="8">
        <v>0</v>
      </c>
      <c r="M8" s="8">
        <v>0</v>
      </c>
      <c r="N8" s="8">
        <v>0</v>
      </c>
    </row>
    <row r="9" spans="1:14" ht="15" x14ac:dyDescent="0.25">
      <c r="B9" s="2">
        <v>2019</v>
      </c>
      <c r="C9" s="8">
        <v>0</v>
      </c>
      <c r="D9" s="8">
        <v>0</v>
      </c>
      <c r="E9" s="8">
        <v>0</v>
      </c>
      <c r="F9" s="8">
        <v>0</v>
      </c>
      <c r="G9" s="8">
        <v>7.3460000000000001</v>
      </c>
      <c r="H9" s="8">
        <v>8.593</v>
      </c>
      <c r="I9" s="8">
        <v>9.9239999999999995</v>
      </c>
      <c r="J9" s="8">
        <v>10.909000000000001</v>
      </c>
      <c r="K9" s="8">
        <v>12.565</v>
      </c>
      <c r="L9" s="8">
        <v>12.186</v>
      </c>
      <c r="M9" s="8">
        <v>12.978</v>
      </c>
      <c r="N9" s="8">
        <v>14.191000000000001</v>
      </c>
    </row>
    <row r="10" spans="1:14" ht="15" x14ac:dyDescent="0.25">
      <c r="B10" s="2">
        <v>2020</v>
      </c>
      <c r="C10" s="8">
        <v>44.207000000000001</v>
      </c>
      <c r="D10" s="8">
        <v>44.150999999999996</v>
      </c>
      <c r="E10" s="8">
        <v>47.903999999999996</v>
      </c>
      <c r="F10" s="8">
        <v>48.506999999999998</v>
      </c>
      <c r="G10" s="8">
        <v>49.801000000000002</v>
      </c>
      <c r="H10" s="8">
        <v>52.561000000000007</v>
      </c>
      <c r="I10" s="8">
        <v>55.667999999999999</v>
      </c>
      <c r="J10" s="8">
        <v>58.707999999999998</v>
      </c>
      <c r="K10" s="8">
        <v>61.454000000000008</v>
      </c>
      <c r="L10" s="8">
        <v>64.381</v>
      </c>
      <c r="M10" s="8">
        <v>66.391999999999996</v>
      </c>
      <c r="N10" s="8">
        <v>74.932000000000002</v>
      </c>
    </row>
    <row r="11" spans="1:14" ht="15" x14ac:dyDescent="0.25">
      <c r="B11" s="2">
        <v>2021</v>
      </c>
      <c r="C11" s="8">
        <v>72.097000000000008</v>
      </c>
      <c r="D11" s="8">
        <v>73.335000000000008</v>
      </c>
      <c r="E11" s="8">
        <v>75.194999999999993</v>
      </c>
      <c r="F11" s="8">
        <v>77.878</v>
      </c>
      <c r="G11" s="8">
        <v>79.872</v>
      </c>
      <c r="H11" s="8">
        <v>83.43</v>
      </c>
      <c r="I11" s="8">
        <v>87.576999999999998</v>
      </c>
      <c r="J11" s="8">
        <v>91.341000000000008</v>
      </c>
      <c r="K11" s="8">
        <v>97.429000000000002</v>
      </c>
      <c r="L11" s="8">
        <v>98.14500000000001</v>
      </c>
      <c r="M11" s="8">
        <v>102.13999999999999</v>
      </c>
      <c r="N11" s="8">
        <v>119.98099999999999</v>
      </c>
    </row>
    <row r="12" spans="1:14" ht="15" x14ac:dyDescent="0.25">
      <c r="C12" s="4"/>
    </row>
    <row r="13" spans="1:14" ht="15" x14ac:dyDescent="0.25"/>
    <row r="14" spans="1:14" ht="15" x14ac:dyDescent="0.25"/>
    <row r="15" spans="1:14" ht="15" x14ac:dyDescent="0.25"/>
    <row r="16" spans="1:14" ht="15" x14ac:dyDescent="0.25"/>
    <row r="17" spans="1:14" ht="15" x14ac:dyDescent="0.25"/>
    <row r="18" spans="1:14" ht="15" x14ac:dyDescent="0.25"/>
    <row r="19" spans="1:14" ht="15" x14ac:dyDescent="0.25"/>
    <row r="20" spans="1:14" ht="15" x14ac:dyDescent="0.25"/>
    <row r="21" spans="1:14" ht="15" x14ac:dyDescent="0.25"/>
    <row r="22" spans="1:14" ht="15" x14ac:dyDescent="0.25"/>
    <row r="23" spans="1:14" ht="15" x14ac:dyDescent="0.25"/>
    <row r="24" spans="1:14" ht="15" x14ac:dyDescent="0.25"/>
    <row r="25" spans="1:14" ht="15" x14ac:dyDescent="0.25"/>
    <row r="26" spans="1:14" ht="15" x14ac:dyDescent="0.25">
      <c r="D26" s="4"/>
    </row>
    <row r="27" spans="1:14" ht="15" x14ac:dyDescent="0.25">
      <c r="D27" s="4"/>
    </row>
    <row r="28" spans="1:14" ht="18.75" x14ac:dyDescent="0.3">
      <c r="A28" s="7"/>
    </row>
    <row r="29" spans="1:14" ht="21" x14ac:dyDescent="0.35">
      <c r="C29" s="97" t="s">
        <v>98</v>
      </c>
      <c r="D29" s="97"/>
      <c r="E29" s="97"/>
      <c r="F29" s="97"/>
      <c r="G29" s="97"/>
      <c r="H29" s="97"/>
      <c r="I29" s="97"/>
      <c r="J29" s="97"/>
      <c r="K29" s="97"/>
      <c r="L29" s="97"/>
      <c r="M29" s="97"/>
      <c r="N29" s="97"/>
    </row>
    <row r="30" spans="1:14" ht="15" x14ac:dyDescent="0.25">
      <c r="C30" s="5" t="s">
        <v>0</v>
      </c>
      <c r="D30" s="5" t="s">
        <v>1</v>
      </c>
      <c r="E30" s="5" t="s">
        <v>2</v>
      </c>
      <c r="F30" s="5" t="s">
        <v>3</v>
      </c>
      <c r="G30" s="5" t="s">
        <v>4</v>
      </c>
      <c r="H30" s="5" t="s">
        <v>5</v>
      </c>
      <c r="I30" s="5" t="s">
        <v>6</v>
      </c>
      <c r="J30" s="5" t="s">
        <v>7</v>
      </c>
      <c r="K30" s="5" t="s">
        <v>8</v>
      </c>
      <c r="L30" s="5" t="s">
        <v>9</v>
      </c>
      <c r="M30" s="5" t="s">
        <v>10</v>
      </c>
      <c r="N30" s="5" t="s">
        <v>11</v>
      </c>
    </row>
    <row r="31" spans="1:14" ht="15" x14ac:dyDescent="0.25">
      <c r="B31" s="11" t="s">
        <v>14</v>
      </c>
      <c r="C31" s="12">
        <v>38.08</v>
      </c>
      <c r="D31" s="12">
        <v>38.247999999999998</v>
      </c>
      <c r="E31" s="12">
        <v>38.99</v>
      </c>
      <c r="F31" s="12">
        <v>40.408000000000001</v>
      </c>
      <c r="G31" s="12">
        <v>41.439</v>
      </c>
      <c r="H31" s="12">
        <v>42.853999999999999</v>
      </c>
      <c r="I31" s="12">
        <v>43.960999999999999</v>
      </c>
      <c r="J31" s="12">
        <v>45.082000000000001</v>
      </c>
      <c r="K31" s="12">
        <v>45.823</v>
      </c>
      <c r="L31" s="12">
        <v>46.539000000000001</v>
      </c>
      <c r="M31" s="12">
        <v>47.790999999999997</v>
      </c>
      <c r="N31" s="12">
        <v>48.722999999999999</v>
      </c>
    </row>
    <row r="32" spans="1:14" ht="15" x14ac:dyDescent="0.25">
      <c r="B32" s="11" t="s">
        <v>15</v>
      </c>
      <c r="C32" s="12">
        <v>34.017000000000003</v>
      </c>
      <c r="D32" s="12">
        <v>35.087000000000003</v>
      </c>
      <c r="E32" s="12">
        <v>36.204999999999998</v>
      </c>
      <c r="F32" s="12">
        <v>37.47</v>
      </c>
      <c r="G32" s="12">
        <v>38.433</v>
      </c>
      <c r="H32" s="12">
        <v>40.576000000000001</v>
      </c>
      <c r="I32" s="12">
        <v>43.616</v>
      </c>
      <c r="J32" s="12">
        <v>46.259</v>
      </c>
      <c r="K32" s="12">
        <v>51.606000000000002</v>
      </c>
      <c r="L32" s="12">
        <v>51.606000000000002</v>
      </c>
      <c r="M32" s="12">
        <v>54.348999999999997</v>
      </c>
      <c r="N32" s="12">
        <v>71.257999999999996</v>
      </c>
    </row>
    <row r="33" spans="2:14" ht="15" x14ac:dyDescent="0.25">
      <c r="B33" s="10"/>
      <c r="C33" s="5"/>
      <c r="D33" s="5"/>
      <c r="E33" s="5"/>
      <c r="F33" s="5"/>
      <c r="G33" s="5"/>
      <c r="H33" s="5"/>
      <c r="I33" s="5"/>
      <c r="J33" s="5"/>
      <c r="K33" s="5"/>
      <c r="L33" s="5"/>
      <c r="M33" s="5"/>
      <c r="N33" s="5"/>
    </row>
    <row r="34" spans="2:14" ht="15" x14ac:dyDescent="0.25">
      <c r="B34" s="2" t="s">
        <v>14</v>
      </c>
      <c r="C34" s="9">
        <v>0.52817731667059642</v>
      </c>
      <c r="D34" s="9">
        <v>0.5215517829140246</v>
      </c>
      <c r="E34" s="9">
        <v>0.5185185185185186</v>
      </c>
      <c r="F34" s="9">
        <v>0.51886283674465195</v>
      </c>
      <c r="G34" s="9">
        <v>0.51881760817307687</v>
      </c>
      <c r="H34" s="9">
        <v>0.51365216349035114</v>
      </c>
      <c r="I34" s="9">
        <v>0.50196969523961765</v>
      </c>
      <c r="J34" s="9">
        <v>0.49355711016958426</v>
      </c>
      <c r="K34" s="9">
        <v>0.47032197805581499</v>
      </c>
      <c r="L34" s="9">
        <v>0.47418615314076107</v>
      </c>
      <c r="M34" s="9">
        <v>0.46789700411200319</v>
      </c>
      <c r="N34" s="9">
        <v>0.40608929747209976</v>
      </c>
    </row>
    <row r="35" spans="2:14" ht="15" x14ac:dyDescent="0.25">
      <c r="B35" s="2" t="s">
        <v>15</v>
      </c>
      <c r="C35" s="9">
        <v>0.47182268332940341</v>
      </c>
      <c r="D35" s="9">
        <v>0.47844821708597529</v>
      </c>
      <c r="E35" s="9">
        <v>0.48148148148148151</v>
      </c>
      <c r="F35" s="9">
        <v>0.48113716325534811</v>
      </c>
      <c r="G35" s="9">
        <v>0.48118239182692307</v>
      </c>
      <c r="H35" s="9">
        <v>0.4863478365096488</v>
      </c>
      <c r="I35" s="9">
        <v>0.49803030476038229</v>
      </c>
      <c r="J35" s="9">
        <v>0.50644288983041563</v>
      </c>
      <c r="K35" s="9">
        <v>0.52967802194418501</v>
      </c>
      <c r="L35" s="9">
        <v>0.52581384685923882</v>
      </c>
      <c r="M35" s="9">
        <v>0.53210299588799692</v>
      </c>
      <c r="N35" s="9">
        <v>0.59391070252790024</v>
      </c>
    </row>
    <row r="36" spans="2:14" ht="15" x14ac:dyDescent="0.25"/>
    <row r="37" spans="2:14" ht="15" x14ac:dyDescent="0.25"/>
    <row r="38" spans="2:14" ht="15" x14ac:dyDescent="0.25"/>
    <row r="39" spans="2:14" ht="15" x14ac:dyDescent="0.25"/>
    <row r="40" spans="2:14" ht="15" x14ac:dyDescent="0.25"/>
    <row r="41" spans="2:14" ht="15" x14ac:dyDescent="0.25"/>
    <row r="42" spans="2:14" ht="15" x14ac:dyDescent="0.25"/>
    <row r="43" spans="2:14" ht="15" x14ac:dyDescent="0.25"/>
    <row r="44" spans="2:14" ht="15" x14ac:dyDescent="0.25"/>
    <row r="45" spans="2:14" ht="15" x14ac:dyDescent="0.25"/>
    <row r="46" spans="2:14" ht="15" x14ac:dyDescent="0.25"/>
    <row r="47" spans="2:14" ht="15" x14ac:dyDescent="0.25"/>
    <row r="48" spans="2:14"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spans="2:14" ht="15" x14ac:dyDescent="0.25"/>
    <row r="66" spans="2:14" ht="15" x14ac:dyDescent="0.25"/>
    <row r="67" spans="2:14" ht="15" x14ac:dyDescent="0.25"/>
    <row r="68" spans="2:14" ht="15" x14ac:dyDescent="0.25"/>
    <row r="69" spans="2:14" ht="15" x14ac:dyDescent="0.25"/>
    <row r="70" spans="2:14" ht="15" x14ac:dyDescent="0.25"/>
    <row r="71" spans="2:14" ht="17.25" customHeight="1" x14ac:dyDescent="0.25">
      <c r="B71" s="1"/>
    </row>
    <row r="72" spans="2:14" ht="15" hidden="1" x14ac:dyDescent="0.25">
      <c r="B72" s="2" t="s">
        <v>15</v>
      </c>
      <c r="C72" s="9">
        <v>0</v>
      </c>
      <c r="D72" s="9">
        <v>0</v>
      </c>
      <c r="E72" s="9">
        <v>0</v>
      </c>
      <c r="F72" s="9">
        <v>0</v>
      </c>
      <c r="G72" s="9">
        <v>0</v>
      </c>
      <c r="H72" s="9">
        <v>0</v>
      </c>
      <c r="I72" s="9">
        <v>0</v>
      </c>
      <c r="J72" s="9">
        <v>0</v>
      </c>
      <c r="K72" s="9">
        <v>0</v>
      </c>
      <c r="L72" s="9">
        <v>0</v>
      </c>
      <c r="M72" s="9">
        <v>0</v>
      </c>
      <c r="N72" s="9">
        <v>0</v>
      </c>
    </row>
    <row r="73" spans="2:14" ht="15" x14ac:dyDescent="0.25"/>
    <row r="74" spans="2:14" ht="15" x14ac:dyDescent="0.25"/>
    <row r="75" spans="2:14" ht="15" x14ac:dyDescent="0.25"/>
    <row r="76" spans="2:14" ht="15" x14ac:dyDescent="0.25"/>
    <row r="77" spans="2:14" ht="15" x14ac:dyDescent="0.25"/>
    <row r="78" spans="2:14" ht="15" x14ac:dyDescent="0.25"/>
    <row r="79" spans="2:14" ht="15" x14ac:dyDescent="0.25"/>
    <row r="80" spans="2:14" ht="15" x14ac:dyDescent="0.25"/>
    <row r="81" ht="15" x14ac:dyDescent="0.25"/>
    <row r="82" ht="15" x14ac:dyDescent="0.25"/>
    <row r="83" ht="14.45" customHeight="1" x14ac:dyDescent="0.25"/>
  </sheetData>
  <mergeCells count="2">
    <mergeCell ref="C6:N6"/>
    <mergeCell ref="C29:N2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4"/>
  <sheetViews>
    <sheetView workbookViewId="0">
      <selection activeCell="P12" sqref="P12"/>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96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0</v>
      </c>
      <c r="L9" s="8">
        <v>0</v>
      </c>
      <c r="M9" s="8">
        <v>0</v>
      </c>
      <c r="N9" s="8">
        <v>0</v>
      </c>
    </row>
    <row r="10" spans="1:14" x14ac:dyDescent="0.25">
      <c r="B10" s="2">
        <v>2019</v>
      </c>
      <c r="C10" s="8">
        <v>1.631</v>
      </c>
      <c r="D10" s="8">
        <v>1.9039999999999999</v>
      </c>
      <c r="E10" s="8">
        <v>2.3889999999999998</v>
      </c>
      <c r="F10" s="8">
        <v>2.7109999999999999</v>
      </c>
      <c r="G10" s="8">
        <v>3.2789999999999999</v>
      </c>
      <c r="H10" s="8">
        <v>3.9830000000000001</v>
      </c>
      <c r="I10" s="8">
        <v>4.7949999999999999</v>
      </c>
      <c r="J10" s="8">
        <v>5.8460000000000001</v>
      </c>
      <c r="K10" s="8">
        <v>5.9020000000000001</v>
      </c>
      <c r="L10" s="8">
        <v>7.5049999999999999</v>
      </c>
      <c r="M10" s="8">
        <v>7.0990000000000002</v>
      </c>
      <c r="N10" s="8">
        <v>7.4770000000000003</v>
      </c>
    </row>
    <row r="11" spans="1:14" x14ac:dyDescent="0.25">
      <c r="B11" s="2">
        <v>2020</v>
      </c>
      <c r="C11" s="8">
        <v>23.959</v>
      </c>
      <c r="D11" s="8">
        <v>24.918999999999997</v>
      </c>
      <c r="E11" s="8">
        <v>26.049999999999997</v>
      </c>
      <c r="F11" s="8">
        <v>24.995000000000001</v>
      </c>
      <c r="G11" s="8">
        <v>25.648000000000003</v>
      </c>
      <c r="H11" s="8">
        <v>28.231000000000002</v>
      </c>
      <c r="I11" s="8">
        <v>29.822000000000003</v>
      </c>
      <c r="J11" s="8">
        <v>31.151000000000003</v>
      </c>
      <c r="K11" s="8">
        <v>32.573</v>
      </c>
      <c r="L11" s="8">
        <v>33.405999999999999</v>
      </c>
      <c r="M11" s="8">
        <v>33.373000000000005</v>
      </c>
      <c r="N11" s="8">
        <v>35.216000000000001</v>
      </c>
    </row>
    <row r="12" spans="1:14" x14ac:dyDescent="0.25">
      <c r="B12" s="2">
        <v>2021</v>
      </c>
      <c r="C12" s="8">
        <v>34.927</v>
      </c>
      <c r="D12" s="8">
        <v>35.975999999999999</v>
      </c>
      <c r="E12" s="8">
        <v>36.162999999999997</v>
      </c>
      <c r="F12" s="8">
        <v>36.716999999999999</v>
      </c>
      <c r="G12" s="8">
        <v>37.395000000000003</v>
      </c>
      <c r="H12" s="8">
        <v>38.536999999999999</v>
      </c>
      <c r="I12" s="8">
        <v>39.531000000000006</v>
      </c>
      <c r="J12" s="8">
        <v>40.596000000000004</v>
      </c>
      <c r="K12" s="8">
        <v>44.403999999999996</v>
      </c>
      <c r="L12" s="8">
        <v>45.546999999999997</v>
      </c>
      <c r="M12" s="8">
        <v>41.742000000000004</v>
      </c>
      <c r="N12" s="8">
        <v>49.436</v>
      </c>
    </row>
    <row r="13" spans="1:14" x14ac:dyDescent="0.25">
      <c r="C13" s="85"/>
      <c r="D13" s="85"/>
      <c r="E13" s="85"/>
      <c r="F13" s="85"/>
      <c r="G13" s="85"/>
      <c r="H13" s="85"/>
      <c r="I13" s="85"/>
      <c r="J13" s="85"/>
      <c r="K13" s="85"/>
      <c r="L13" s="85"/>
      <c r="M13" s="85"/>
      <c r="N13" s="85"/>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97" t="s">
        <v>97</v>
      </c>
      <c r="D31" s="97"/>
      <c r="E31" s="97"/>
      <c r="F31" s="97"/>
      <c r="G31" s="97"/>
      <c r="H31" s="97"/>
      <c r="I31" s="97"/>
      <c r="J31" s="97"/>
      <c r="K31" s="97"/>
      <c r="L31" s="97"/>
      <c r="M31" s="97"/>
      <c r="N31" s="97"/>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14</v>
      </c>
      <c r="C33" s="12">
        <v>19.841000000000001</v>
      </c>
      <c r="D33" s="12">
        <v>20.684999999999999</v>
      </c>
      <c r="E33" s="12">
        <v>20.986000000000001</v>
      </c>
      <c r="F33" s="12">
        <v>21.446000000000002</v>
      </c>
      <c r="G33" s="12">
        <v>21.902000000000001</v>
      </c>
      <c r="H33" s="12">
        <v>22.472999999999999</v>
      </c>
      <c r="I33" s="12">
        <v>22.859000000000002</v>
      </c>
      <c r="J33" s="12">
        <v>23.437999999999999</v>
      </c>
      <c r="K33" s="12">
        <v>24.908999999999999</v>
      </c>
      <c r="L33" s="12">
        <v>27.844999999999999</v>
      </c>
      <c r="M33" s="12">
        <v>23.856000000000002</v>
      </c>
      <c r="N33" s="12">
        <v>24.132999999999999</v>
      </c>
    </row>
    <row r="34" spans="2:14" x14ac:dyDescent="0.25">
      <c r="B34" s="11" t="s">
        <v>15</v>
      </c>
      <c r="C34" s="12">
        <v>15.086</v>
      </c>
      <c r="D34" s="12">
        <v>15.291</v>
      </c>
      <c r="E34" s="12">
        <v>15.177</v>
      </c>
      <c r="F34" s="12">
        <v>15.271000000000001</v>
      </c>
      <c r="G34" s="12">
        <v>15.493</v>
      </c>
      <c r="H34" s="12">
        <v>16.064</v>
      </c>
      <c r="I34" s="12">
        <v>16.672000000000001</v>
      </c>
      <c r="J34" s="12">
        <v>17.158000000000001</v>
      </c>
      <c r="K34" s="12">
        <v>19.495000000000001</v>
      </c>
      <c r="L34" s="12">
        <v>17.702000000000002</v>
      </c>
      <c r="M34" s="12">
        <v>17.885999999999999</v>
      </c>
      <c r="N34" s="12">
        <v>25.303000000000001</v>
      </c>
    </row>
    <row r="35" spans="2:14" x14ac:dyDescent="0.25">
      <c r="B35" s="10"/>
      <c r="C35" s="5"/>
      <c r="D35" s="5"/>
      <c r="E35" s="5"/>
      <c r="F35" s="5"/>
      <c r="G35" s="5"/>
      <c r="H35" s="5"/>
      <c r="I35" s="5"/>
      <c r="J35" s="5"/>
      <c r="K35" s="5"/>
      <c r="L35" s="5"/>
      <c r="M35" s="5"/>
      <c r="N35" s="5"/>
    </row>
    <row r="36" spans="2:14" x14ac:dyDescent="0.25">
      <c r="B36" s="2" t="s">
        <v>14</v>
      </c>
      <c r="C36" s="9">
        <v>0.56807054714118022</v>
      </c>
      <c r="D36" s="9">
        <v>0.57496664442961976</v>
      </c>
      <c r="E36" s="9">
        <v>0.58031689848740431</v>
      </c>
      <c r="F36" s="9">
        <v>0.58408911403437103</v>
      </c>
      <c r="G36" s="9">
        <v>0.58569327450193875</v>
      </c>
      <c r="H36" s="9">
        <v>0.58315385214209714</v>
      </c>
      <c r="I36" s="9">
        <v>0.57825504034808117</v>
      </c>
      <c r="J36" s="9">
        <v>0.57734752192334216</v>
      </c>
      <c r="K36" s="9">
        <v>0.56096297630844072</v>
      </c>
      <c r="L36" s="9">
        <v>0.61134652117592814</v>
      </c>
      <c r="M36" s="9">
        <v>0.57151070863878106</v>
      </c>
      <c r="N36" s="9">
        <v>0.48816651832672542</v>
      </c>
    </row>
    <row r="37" spans="2:14" x14ac:dyDescent="0.25">
      <c r="B37" s="2" t="s">
        <v>15</v>
      </c>
      <c r="C37" s="9">
        <v>0.43192945285881984</v>
      </c>
      <c r="D37" s="9">
        <v>0.4250333555703803</v>
      </c>
      <c r="E37" s="9">
        <v>0.4196831015125958</v>
      </c>
      <c r="F37" s="9">
        <v>0.41591088596562903</v>
      </c>
      <c r="G37" s="9">
        <v>0.41430672549806119</v>
      </c>
      <c r="H37" s="9">
        <v>0.4168461478579028</v>
      </c>
      <c r="I37" s="9">
        <v>0.42174495965191872</v>
      </c>
      <c r="J37" s="9">
        <v>0.42265247807665779</v>
      </c>
      <c r="K37" s="9">
        <v>0.43903702369155939</v>
      </c>
      <c r="L37" s="9">
        <v>0.38865347882407192</v>
      </c>
      <c r="M37" s="9">
        <v>0.42848929136121883</v>
      </c>
      <c r="N37" s="9">
        <v>0.51183348167327458</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ht="17.25" customHeight="1" x14ac:dyDescent="0.25">
      <c r="B73" s="1"/>
    </row>
    <row r="74" spans="2:14" hidden="1" x14ac:dyDescent="0.25">
      <c r="B74" s="2" t="s">
        <v>15</v>
      </c>
      <c r="C74" s="9">
        <v>0</v>
      </c>
      <c r="D74" s="9">
        <v>0</v>
      </c>
      <c r="E74" s="9">
        <v>0</v>
      </c>
      <c r="F74" s="9">
        <v>0</v>
      </c>
      <c r="G74" s="9">
        <v>0</v>
      </c>
      <c r="H74" s="9">
        <v>0</v>
      </c>
      <c r="I74" s="9">
        <v>0</v>
      </c>
      <c r="J74" s="9">
        <v>0</v>
      </c>
      <c r="K74" s="9">
        <v>0</v>
      </c>
      <c r="L74" s="9">
        <v>0</v>
      </c>
      <c r="M74" s="9">
        <v>0</v>
      </c>
      <c r="N74" s="9">
        <v>0</v>
      </c>
    </row>
    <row r="75" spans="2:14" x14ac:dyDescent="0.25"/>
    <row r="76" spans="2:14" x14ac:dyDescent="0.25"/>
    <row r="77" spans="2:14" x14ac:dyDescent="0.25"/>
    <row r="78" spans="2:14" x14ac:dyDescent="0.25"/>
    <row r="79" spans="2:14" x14ac:dyDescent="0.25"/>
    <row r="80" spans="2:14" ht="15" customHeight="1" x14ac:dyDescent="0.25"/>
    <row r="81" ht="15" customHeight="1" x14ac:dyDescent="0.25"/>
    <row r="82" ht="15" customHeight="1" x14ac:dyDescent="0.25"/>
    <row r="83" ht="15" customHeight="1" x14ac:dyDescent="0.25"/>
    <row r="84" ht="15" customHeight="1" x14ac:dyDescent="0.25"/>
  </sheetData>
  <mergeCells count="2">
    <mergeCell ref="C6:N6"/>
    <mergeCell ref="C31:N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3"/>
  <sheetViews>
    <sheetView workbookViewId="0">
      <selection activeCell="O24" sqref="O24"/>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72</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4186.3209999999999</v>
      </c>
      <c r="L9" s="8">
        <v>4322.6270000000004</v>
      </c>
      <c r="M9" s="8">
        <v>4493.34</v>
      </c>
      <c r="N9" s="8">
        <v>4644.5619999999999</v>
      </c>
    </row>
    <row r="10" spans="1:14" x14ac:dyDescent="0.25">
      <c r="B10" s="2">
        <v>2019</v>
      </c>
      <c r="C10" s="8">
        <v>4527.3590000000004</v>
      </c>
      <c r="D10" s="8">
        <v>4647.2510000000002</v>
      </c>
      <c r="E10" s="8">
        <v>4674.7270000000008</v>
      </c>
      <c r="F10" s="8">
        <v>4594.933</v>
      </c>
      <c r="G10" s="8">
        <v>4906.3899999999994</v>
      </c>
      <c r="H10" s="8">
        <v>5970.2190000000001</v>
      </c>
      <c r="I10" s="8">
        <v>6241.3209999999999</v>
      </c>
      <c r="J10" s="8">
        <v>6573.2170000000006</v>
      </c>
      <c r="K10" s="8">
        <v>6308.141333333333</v>
      </c>
      <c r="L10" s="8">
        <v>5647.98</v>
      </c>
      <c r="M10" s="8">
        <v>5785.3279999999995</v>
      </c>
      <c r="N10" s="8">
        <v>5993.9579999999996</v>
      </c>
    </row>
    <row r="11" spans="1:14" x14ac:dyDescent="0.25">
      <c r="B11" s="2">
        <v>2020</v>
      </c>
      <c r="C11" s="8">
        <v>6140.0050000000001</v>
      </c>
      <c r="D11" s="8">
        <v>5980.4650000000001</v>
      </c>
      <c r="E11" s="8">
        <v>6117.4619999999995</v>
      </c>
      <c r="F11" s="8">
        <v>6168.7180000000008</v>
      </c>
      <c r="G11" s="8">
        <v>6328.598</v>
      </c>
      <c r="H11" s="8">
        <v>6496.6550000000007</v>
      </c>
      <c r="I11" s="8">
        <v>6741.5959999999995</v>
      </c>
      <c r="J11" s="8">
        <v>6969.3449999999993</v>
      </c>
      <c r="K11" s="8">
        <v>6681.2460000000001</v>
      </c>
      <c r="L11" s="8">
        <v>6762.3810000000003</v>
      </c>
      <c r="M11" s="8">
        <v>6810.4519999999993</v>
      </c>
      <c r="N11" s="8">
        <v>6994.0659999999998</v>
      </c>
    </row>
    <row r="12" spans="1:14" x14ac:dyDescent="0.25">
      <c r="B12" s="2">
        <v>2021</v>
      </c>
      <c r="C12" s="8">
        <v>7224.8549999999996</v>
      </c>
      <c r="D12" s="8">
        <v>7326.0789999999997</v>
      </c>
      <c r="E12" s="8">
        <v>6939.259</v>
      </c>
      <c r="F12" s="8">
        <v>6729.0969999999998</v>
      </c>
      <c r="G12" s="8">
        <v>7424.759</v>
      </c>
      <c r="H12" s="8">
        <v>7695.2340000000004</v>
      </c>
      <c r="I12" s="8">
        <v>7530.6329999999998</v>
      </c>
      <c r="J12" s="8">
        <v>7116.4269999999997</v>
      </c>
      <c r="K12" s="8">
        <v>7476.6860000000006</v>
      </c>
      <c r="L12" s="8">
        <v>7266.2930000000006</v>
      </c>
      <c r="M12" s="8">
        <v>7994.1739999999991</v>
      </c>
      <c r="N12" s="8">
        <v>7995.3580000000002</v>
      </c>
    </row>
    <row r="13" spans="1:14" x14ac:dyDescent="0.25">
      <c r="C13" s="4"/>
    </row>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97" t="s">
        <v>99</v>
      </c>
      <c r="D30" s="97"/>
      <c r="E30" s="97"/>
      <c r="F30" s="97"/>
      <c r="G30" s="97"/>
      <c r="H30" s="97"/>
      <c r="I30" s="97"/>
      <c r="J30" s="97"/>
      <c r="K30" s="97"/>
      <c r="L30" s="97"/>
      <c r="M30" s="97"/>
      <c r="N30" s="97"/>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x14ac:dyDescent="0.25">
      <c r="B32" s="11" t="s">
        <v>14</v>
      </c>
      <c r="C32" s="12">
        <v>3542.846</v>
      </c>
      <c r="D32" s="12">
        <v>3646.3449999999998</v>
      </c>
      <c r="E32" s="12">
        <v>3691.27</v>
      </c>
      <c r="F32" s="12">
        <v>3732.337</v>
      </c>
      <c r="G32" s="12">
        <v>3819.9140000000002</v>
      </c>
      <c r="H32" s="12">
        <v>3986.038</v>
      </c>
      <c r="I32" s="12">
        <v>4055.6779999999999</v>
      </c>
      <c r="J32" s="12">
        <v>4119.6660000000002</v>
      </c>
      <c r="K32" s="12">
        <v>4479.9260000000004</v>
      </c>
      <c r="L32" s="12">
        <v>4269.5330000000004</v>
      </c>
      <c r="M32" s="12">
        <v>4537.3729999999996</v>
      </c>
      <c r="N32" s="12">
        <v>4484.8050000000003</v>
      </c>
    </row>
    <row r="33" spans="2:14" x14ac:dyDescent="0.25">
      <c r="B33" s="11" t="s">
        <v>15</v>
      </c>
      <c r="C33" s="12">
        <v>3682.009</v>
      </c>
      <c r="D33" s="12">
        <v>3679.7339999999999</v>
      </c>
      <c r="E33" s="12">
        <v>3247.989</v>
      </c>
      <c r="F33" s="12">
        <v>2996.76</v>
      </c>
      <c r="G33" s="12">
        <v>3604.8449999999998</v>
      </c>
      <c r="H33" s="12">
        <v>3709.1959999999999</v>
      </c>
      <c r="I33" s="12">
        <v>3474.9549999999999</v>
      </c>
      <c r="J33" s="12">
        <v>2996.761</v>
      </c>
      <c r="K33" s="12">
        <v>2996.76</v>
      </c>
      <c r="L33" s="12">
        <v>2996.76</v>
      </c>
      <c r="M33" s="12">
        <v>3456.8009999999999</v>
      </c>
      <c r="N33" s="12">
        <v>3510.5529999999999</v>
      </c>
    </row>
    <row r="34" spans="2:14" x14ac:dyDescent="0.25">
      <c r="B34" s="10"/>
      <c r="C34" s="5"/>
      <c r="D34" s="5"/>
      <c r="E34" s="5"/>
      <c r="F34" s="5"/>
      <c r="G34" s="5"/>
      <c r="H34" s="5"/>
      <c r="I34" s="5"/>
      <c r="J34" s="5"/>
      <c r="K34" s="5"/>
      <c r="L34" s="5"/>
      <c r="M34" s="5"/>
      <c r="N34" s="5"/>
    </row>
    <row r="35" spans="2:14" x14ac:dyDescent="0.25">
      <c r="B35" s="2" t="s">
        <v>14</v>
      </c>
      <c r="C35" s="9">
        <v>0.49036914927704434</v>
      </c>
      <c r="D35" s="9">
        <v>0.49772122304441435</v>
      </c>
      <c r="E35" s="9">
        <v>0.5319400817868305</v>
      </c>
      <c r="F35" s="9">
        <v>0.55465644201591979</v>
      </c>
      <c r="G35" s="9">
        <v>0.51448323103820615</v>
      </c>
      <c r="H35" s="9">
        <v>0.51798788704800913</v>
      </c>
      <c r="I35" s="9">
        <v>0.53855738289198263</v>
      </c>
      <c r="J35" s="9">
        <v>0.57889527989256406</v>
      </c>
      <c r="K35" s="9">
        <v>0.59918605649615353</v>
      </c>
      <c r="L35" s="9">
        <v>0.5875806274258415</v>
      </c>
      <c r="M35" s="9">
        <v>0.56758496875349473</v>
      </c>
      <c r="N35" s="9">
        <v>0.56092610237090079</v>
      </c>
    </row>
    <row r="36" spans="2:14" x14ac:dyDescent="0.25">
      <c r="B36" s="2" t="s">
        <v>15</v>
      </c>
      <c r="C36" s="9">
        <v>0.50963085072295566</v>
      </c>
      <c r="D36" s="9">
        <v>0.50227877695558565</v>
      </c>
      <c r="E36" s="9">
        <v>0.46805991821316945</v>
      </c>
      <c r="F36" s="9">
        <v>0.44534355798408021</v>
      </c>
      <c r="G36" s="9">
        <v>0.48551676896179391</v>
      </c>
      <c r="H36" s="9">
        <v>0.48201211295199076</v>
      </c>
      <c r="I36" s="9">
        <v>0.46144261710801737</v>
      </c>
      <c r="J36" s="9">
        <v>0.42110472010743594</v>
      </c>
      <c r="K36" s="9">
        <v>0.40081394350384647</v>
      </c>
      <c r="L36" s="9">
        <v>0.4124193725741585</v>
      </c>
      <c r="M36" s="9">
        <v>0.43241503124650532</v>
      </c>
      <c r="N36" s="9">
        <v>0.43907389762909926</v>
      </c>
    </row>
    <row r="37" spans="2:14" x14ac:dyDescent="0.25"/>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ht="17.25" customHeight="1" x14ac:dyDescent="0.25">
      <c r="B72" s="1"/>
    </row>
    <row r="73" spans="2:14" hidden="1" x14ac:dyDescent="0.25">
      <c r="B73" s="2" t="s">
        <v>15</v>
      </c>
      <c r="C73" s="9">
        <v>0</v>
      </c>
      <c r="D73" s="9">
        <v>0</v>
      </c>
      <c r="E73" s="9">
        <v>0</v>
      </c>
      <c r="F73" s="9">
        <v>0</v>
      </c>
      <c r="G73" s="9">
        <v>0</v>
      </c>
      <c r="H73" s="9">
        <v>0</v>
      </c>
      <c r="I73" s="9">
        <v>0</v>
      </c>
      <c r="J73" s="9">
        <v>0</v>
      </c>
      <c r="K73" s="9">
        <v>0</v>
      </c>
      <c r="L73" s="9">
        <v>0</v>
      </c>
      <c r="M73" s="9">
        <v>0</v>
      </c>
      <c r="N73" s="9">
        <v>0</v>
      </c>
    </row>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0:N30"/>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3"/>
  <sheetViews>
    <sheetView workbookViewId="0">
      <selection activeCell="C32" sqref="C32:N36"/>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26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612.774</v>
      </c>
      <c r="L9" s="8">
        <v>674.07300000000009</v>
      </c>
      <c r="M9" s="8">
        <v>766.33899999999994</v>
      </c>
      <c r="N9" s="8">
        <v>911.78899999999999</v>
      </c>
    </row>
    <row r="10" spans="1:14" x14ac:dyDescent="0.25">
      <c r="B10" s="2">
        <v>2019</v>
      </c>
      <c r="C10" s="8">
        <v>930.17399999999998</v>
      </c>
      <c r="D10" s="8">
        <v>1020.836</v>
      </c>
      <c r="E10" s="8">
        <v>1191.865</v>
      </c>
      <c r="F10" s="8">
        <v>1262.375</v>
      </c>
      <c r="G10" s="8">
        <v>1348.4639999999999</v>
      </c>
      <c r="H10" s="8">
        <v>1469.5060000000001</v>
      </c>
      <c r="I10" s="8">
        <v>1617.3020000000001</v>
      </c>
      <c r="J10" s="8">
        <v>1623.6289999999999</v>
      </c>
      <c r="K10" s="8">
        <v>1736.3219999999999</v>
      </c>
      <c r="L10" s="8">
        <v>1759.7260000000001</v>
      </c>
      <c r="M10" s="8">
        <v>1779.8</v>
      </c>
      <c r="N10" s="8">
        <v>1856.134</v>
      </c>
    </row>
    <row r="11" spans="1:14" x14ac:dyDescent="0.25">
      <c r="B11" s="2">
        <v>2020</v>
      </c>
      <c r="C11" s="8">
        <v>1819.259</v>
      </c>
      <c r="D11" s="8">
        <v>1861.3490000000002</v>
      </c>
      <c r="E11" s="8">
        <v>1935.625</v>
      </c>
      <c r="F11" s="8">
        <v>1784.299</v>
      </c>
      <c r="G11" s="8">
        <v>1935.491</v>
      </c>
      <c r="H11" s="8">
        <v>2102.846</v>
      </c>
      <c r="I11" s="8">
        <v>2200.248</v>
      </c>
      <c r="J11" s="8">
        <v>2262.002</v>
      </c>
      <c r="K11" s="8">
        <v>2317.2049999999999</v>
      </c>
      <c r="L11" s="8">
        <v>2366.4470000000001</v>
      </c>
      <c r="M11" s="8">
        <v>2373.933</v>
      </c>
      <c r="N11" s="8">
        <v>2464.5059999999999</v>
      </c>
    </row>
    <row r="12" spans="1:14" x14ac:dyDescent="0.25">
      <c r="B12" s="2">
        <v>2021</v>
      </c>
      <c r="C12" s="8">
        <v>2454.806</v>
      </c>
      <c r="D12" s="8">
        <v>2475.79</v>
      </c>
      <c r="E12" s="8">
        <v>2532.23</v>
      </c>
      <c r="F12" s="8">
        <v>2564.701</v>
      </c>
      <c r="G12" s="8">
        <v>2746.5540000000001</v>
      </c>
      <c r="H12" s="8">
        <v>2730.8580000000002</v>
      </c>
      <c r="I12" s="8">
        <v>2717.7060000000001</v>
      </c>
      <c r="J12" s="8">
        <v>2709.7649999999999</v>
      </c>
      <c r="K12" s="8">
        <v>2704.808</v>
      </c>
      <c r="L12" s="8">
        <v>2690.4250000000002</v>
      </c>
      <c r="M12" s="8">
        <v>2692.877</v>
      </c>
      <c r="N12" s="8">
        <v>2742.6350000000002</v>
      </c>
    </row>
    <row r="13" spans="1:14" x14ac:dyDescent="0.25">
      <c r="C13" s="4"/>
    </row>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97" t="s">
        <v>100</v>
      </c>
      <c r="D30" s="97"/>
      <c r="E30" s="97"/>
      <c r="F30" s="97"/>
      <c r="G30" s="97"/>
      <c r="H30" s="97"/>
      <c r="I30" s="97"/>
      <c r="J30" s="97"/>
      <c r="K30" s="97"/>
      <c r="L30" s="97"/>
      <c r="M30" s="97"/>
      <c r="N30" s="97"/>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x14ac:dyDescent="0.25">
      <c r="B32" s="11" t="s">
        <v>14</v>
      </c>
      <c r="C32" s="12">
        <v>1703.4549999999999</v>
      </c>
      <c r="D32" s="12">
        <v>1709.769</v>
      </c>
      <c r="E32" s="12">
        <v>1747.4069999999999</v>
      </c>
      <c r="F32" s="12">
        <v>1728.96</v>
      </c>
      <c r="G32" s="12">
        <v>1812.7729999999999</v>
      </c>
      <c r="H32" s="12">
        <v>1878.913</v>
      </c>
      <c r="I32" s="12">
        <v>1892.6990000000001</v>
      </c>
      <c r="J32" s="12">
        <v>1888.79</v>
      </c>
      <c r="K32" s="12">
        <v>1903.5519999999999</v>
      </c>
      <c r="L32" s="12">
        <v>1909.9590000000001</v>
      </c>
      <c r="M32" s="12">
        <v>1910.0219999999999</v>
      </c>
      <c r="N32" s="12">
        <v>1954.348</v>
      </c>
    </row>
    <row r="33" spans="2:14" x14ac:dyDescent="0.25">
      <c r="B33" s="11" t="s">
        <v>15</v>
      </c>
      <c r="C33" s="12">
        <v>751.351</v>
      </c>
      <c r="D33" s="12">
        <v>766.02099999999996</v>
      </c>
      <c r="E33" s="12">
        <v>784.82299999999998</v>
      </c>
      <c r="F33" s="12">
        <v>835.74099999999999</v>
      </c>
      <c r="G33" s="12">
        <v>933.78099999999995</v>
      </c>
      <c r="H33" s="12">
        <v>851.94500000000005</v>
      </c>
      <c r="I33" s="12">
        <v>825.00699999999995</v>
      </c>
      <c r="J33" s="12">
        <v>820.97500000000002</v>
      </c>
      <c r="K33" s="12">
        <v>801.25599999999997</v>
      </c>
      <c r="L33" s="12">
        <v>780.46600000000001</v>
      </c>
      <c r="M33" s="12">
        <v>782.85500000000002</v>
      </c>
      <c r="N33" s="12">
        <v>788.28700000000003</v>
      </c>
    </row>
    <row r="34" spans="2:14" x14ac:dyDescent="0.25">
      <c r="B34" s="10"/>
      <c r="C34" s="5"/>
      <c r="D34" s="5"/>
      <c r="E34" s="5"/>
      <c r="F34" s="5"/>
      <c r="G34" s="5"/>
      <c r="H34" s="5"/>
      <c r="I34" s="5"/>
      <c r="J34" s="5"/>
      <c r="K34" s="5"/>
      <c r="L34" s="5"/>
      <c r="M34" s="5"/>
      <c r="N34" s="5"/>
    </row>
    <row r="35" spans="2:14" x14ac:dyDescent="0.25">
      <c r="B35" s="2" t="s">
        <v>14</v>
      </c>
      <c r="C35" s="9">
        <v>0.69392652616948136</v>
      </c>
      <c r="D35" s="9">
        <v>0.69059532512854482</v>
      </c>
      <c r="E35" s="9">
        <v>0.69006646315698017</v>
      </c>
      <c r="F35" s="9">
        <v>0.67413706315083122</v>
      </c>
      <c r="G35" s="9">
        <v>0.66001724342576185</v>
      </c>
      <c r="H35" s="9">
        <v>0.68803028205787331</v>
      </c>
      <c r="I35" s="9">
        <v>0.69643257953582915</v>
      </c>
      <c r="J35" s="9">
        <v>0.69703092334575145</v>
      </c>
      <c r="K35" s="9">
        <v>0.70376603440983609</v>
      </c>
      <c r="L35" s="9">
        <v>0.70990977261956756</v>
      </c>
      <c r="M35" s="9">
        <v>0.70928675910559602</v>
      </c>
      <c r="N35" s="9">
        <v>0.7125804199246345</v>
      </c>
    </row>
    <row r="36" spans="2:14" x14ac:dyDescent="0.25">
      <c r="B36" s="2" t="s">
        <v>15</v>
      </c>
      <c r="C36" s="9">
        <v>0.30607347383051858</v>
      </c>
      <c r="D36" s="9">
        <v>0.30940467487145518</v>
      </c>
      <c r="E36" s="9">
        <v>0.30993353684301977</v>
      </c>
      <c r="F36" s="9">
        <v>0.32586293684916878</v>
      </c>
      <c r="G36" s="9">
        <v>0.3399827565742381</v>
      </c>
      <c r="H36" s="9">
        <v>0.31196971794212663</v>
      </c>
      <c r="I36" s="9">
        <v>0.30356742046417085</v>
      </c>
      <c r="J36" s="9">
        <v>0.30296907665424866</v>
      </c>
      <c r="K36" s="9">
        <v>0.29623396559016385</v>
      </c>
      <c r="L36" s="9">
        <v>0.29009022738043244</v>
      </c>
      <c r="M36" s="9">
        <v>0.29071324089440403</v>
      </c>
      <c r="N36" s="9">
        <v>0.28741958007536544</v>
      </c>
    </row>
    <row r="37" spans="2:14" x14ac:dyDescent="0.25"/>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ht="17.25" customHeight="1" x14ac:dyDescent="0.25">
      <c r="B72" s="1"/>
    </row>
    <row r="73" spans="2:14" hidden="1" x14ac:dyDescent="0.25">
      <c r="B73" s="2" t="s">
        <v>15</v>
      </c>
      <c r="C73" s="9">
        <v>0</v>
      </c>
      <c r="D73" s="9">
        <v>0</v>
      </c>
      <c r="E73" s="9">
        <v>0</v>
      </c>
      <c r="F73" s="9">
        <v>0</v>
      </c>
      <c r="G73" s="9">
        <v>0</v>
      </c>
      <c r="H73" s="9">
        <v>0</v>
      </c>
      <c r="I73" s="9">
        <v>0</v>
      </c>
      <c r="J73" s="9">
        <v>0</v>
      </c>
      <c r="K73" s="9">
        <v>0</v>
      </c>
      <c r="L73" s="9">
        <v>0</v>
      </c>
      <c r="M73" s="9">
        <v>0</v>
      </c>
      <c r="N73" s="9">
        <v>0</v>
      </c>
    </row>
    <row r="74" spans="2:14" x14ac:dyDescent="0.25"/>
    <row r="75" spans="2:14" x14ac:dyDescent="0.25"/>
    <row r="76" spans="2:14" x14ac:dyDescent="0.25"/>
    <row r="77" spans="2:14" x14ac:dyDescent="0.25"/>
    <row r="78" spans="2:14" x14ac:dyDescent="0.25"/>
    <row r="79" spans="2:14" ht="15" customHeight="1" x14ac:dyDescent="0.25"/>
    <row r="80" spans="2:14" ht="15" customHeight="1" x14ac:dyDescent="0.25"/>
    <row r="81" ht="15" customHeight="1" x14ac:dyDescent="0.25"/>
    <row r="82" ht="15" customHeight="1" x14ac:dyDescent="0.25"/>
    <row r="83" ht="15" customHeight="1" x14ac:dyDescent="0.25"/>
  </sheetData>
  <mergeCells count="2">
    <mergeCell ref="C6:N6"/>
    <mergeCell ref="C30:N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43"/>
  <sheetViews>
    <sheetView showGridLines="0" workbookViewId="0">
      <selection activeCell="A5" sqref="A5"/>
    </sheetView>
  </sheetViews>
  <sheetFormatPr baseColWidth="10" defaultRowHeight="15" x14ac:dyDescent="0.25"/>
  <cols>
    <col min="1" max="1" width="8" customWidth="1"/>
  </cols>
  <sheetData>
    <row r="1" spans="1:28" s="1" customFormat="1" x14ac:dyDescent="0.25"/>
    <row r="2" spans="1:28" s="1" customFormat="1" ht="31.5" x14ac:dyDescent="0.5">
      <c r="A2" s="3"/>
      <c r="C2" s="18"/>
    </row>
    <row r="3" spans="1:28" s="1" customFormat="1" x14ac:dyDescent="0.25"/>
    <row r="4" spans="1:28" s="1" customFormat="1" ht="18.75" x14ac:dyDescent="0.3">
      <c r="A4" s="7"/>
    </row>
    <row r="5" spans="1:28" s="1" customFormat="1" ht="18.75" x14ac:dyDescent="0.3">
      <c r="A5" s="7"/>
    </row>
    <row r="6" spans="1:28" s="1" customFormat="1" ht="21" x14ac:dyDescent="0.35">
      <c r="C6" s="98" t="s">
        <v>12</v>
      </c>
      <c r="D6" s="97"/>
      <c r="E6" s="97"/>
      <c r="F6" s="97"/>
      <c r="G6" s="97"/>
      <c r="H6" s="97"/>
      <c r="I6" s="97"/>
      <c r="J6" s="97"/>
      <c r="K6" s="97"/>
      <c r="L6" s="97"/>
      <c r="M6" s="97"/>
      <c r="N6" s="97"/>
      <c r="O6" s="97"/>
      <c r="Q6" s="99" t="s">
        <v>13</v>
      </c>
      <c r="R6" s="100"/>
      <c r="S6" s="100"/>
      <c r="T6" s="100"/>
      <c r="U6" s="100"/>
      <c r="V6" s="100"/>
      <c r="W6" s="100"/>
      <c r="X6" s="100"/>
      <c r="Y6" s="100"/>
      <c r="Z6" s="100"/>
      <c r="AA6" s="100"/>
      <c r="AB6" s="100"/>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x14ac:dyDescent="0.25">
      <c r="B8" s="2">
        <v>2018</v>
      </c>
      <c r="C8" s="8"/>
      <c r="D8" s="8"/>
      <c r="E8" s="8"/>
      <c r="F8" s="8"/>
      <c r="G8" s="8"/>
      <c r="H8" s="8"/>
      <c r="I8" s="8"/>
      <c r="J8" s="8"/>
      <c r="K8" s="8">
        <v>270858.49621867109</v>
      </c>
      <c r="L8" s="8">
        <v>342646.41287220025</v>
      </c>
      <c r="M8" s="8">
        <v>365668.68471339543</v>
      </c>
      <c r="N8" s="8">
        <v>573419.12001539941</v>
      </c>
      <c r="O8" s="13">
        <f>SUM(C8:N8)</f>
        <v>1552592.7138196663</v>
      </c>
      <c r="P8" s="2">
        <v>2018</v>
      </c>
      <c r="Q8" s="8">
        <v>0</v>
      </c>
      <c r="R8" s="8">
        <v>0</v>
      </c>
      <c r="S8" s="8">
        <v>0</v>
      </c>
      <c r="T8" s="8">
        <v>0</v>
      </c>
      <c r="U8" s="8">
        <v>0</v>
      </c>
      <c r="V8" s="8">
        <v>0</v>
      </c>
      <c r="W8" s="8">
        <v>0</v>
      </c>
      <c r="X8" s="8">
        <v>0</v>
      </c>
      <c r="Y8" s="8">
        <v>442.02021661929371</v>
      </c>
      <c r="Z8" s="8">
        <v>508.32241147798561</v>
      </c>
      <c r="AA8" s="8">
        <v>477.16308932912909</v>
      </c>
      <c r="AB8" s="8">
        <v>628.89453592377117</v>
      </c>
    </row>
    <row r="9" spans="1:28" s="1" customFormat="1" x14ac:dyDescent="0.25">
      <c r="B9" s="2">
        <v>2019</v>
      </c>
      <c r="C9" s="8">
        <v>562366.21310779767</v>
      </c>
      <c r="D9" s="8">
        <v>627996.84499999997</v>
      </c>
      <c r="E9" s="8">
        <v>770811.00864839996</v>
      </c>
      <c r="F9" s="8">
        <v>820716.89708809997</v>
      </c>
      <c r="G9" s="8">
        <v>911210.20333685784</v>
      </c>
      <c r="H9" s="8">
        <v>952324.9705258701</v>
      </c>
      <c r="I9" s="8">
        <v>1081909.7480285948</v>
      </c>
      <c r="J9" s="8">
        <v>1117414.519791665</v>
      </c>
      <c r="K9" s="8">
        <v>1137891.8290393692</v>
      </c>
      <c r="L9" s="8">
        <v>1068393.8272216991</v>
      </c>
      <c r="M9" s="8">
        <v>983120.25879704801</v>
      </c>
      <c r="N9" s="8">
        <v>1267957.6878499999</v>
      </c>
      <c r="O9" s="13">
        <f>SUM(C9:N9)</f>
        <v>11302114.0084354</v>
      </c>
      <c r="P9" s="2">
        <v>2019</v>
      </c>
      <c r="Q9" s="8">
        <v>604.58173751125889</v>
      </c>
      <c r="R9" s="8">
        <v>615.17897585900175</v>
      </c>
      <c r="S9" s="8">
        <v>646.72677580799837</v>
      </c>
      <c r="T9" s="8">
        <v>650.13715978857306</v>
      </c>
      <c r="U9" s="8">
        <v>675.73936222016891</v>
      </c>
      <c r="V9" s="8">
        <v>648.05789872642242</v>
      </c>
      <c r="W9" s="8">
        <v>668.95963031554697</v>
      </c>
      <c r="X9" s="8">
        <v>688.22035070306401</v>
      </c>
      <c r="Y9" s="8">
        <v>655.34608732675702</v>
      </c>
      <c r="Z9" s="8">
        <v>607.13646739418471</v>
      </c>
      <c r="AA9" s="8">
        <v>552.37681694406569</v>
      </c>
      <c r="AB9" s="8">
        <v>683.11753776936359</v>
      </c>
    </row>
    <row r="10" spans="1:28" s="1" customFormat="1" x14ac:dyDescent="0.25">
      <c r="B10" s="2">
        <v>2020</v>
      </c>
      <c r="C10" s="8">
        <v>862559.42864052102</v>
      </c>
      <c r="D10" s="8">
        <v>901487.67385008396</v>
      </c>
      <c r="E10" s="8">
        <v>1053344.296647737</v>
      </c>
      <c r="F10" s="8">
        <v>570716.53503921791</v>
      </c>
      <c r="G10" s="8">
        <v>753658.63675606553</v>
      </c>
      <c r="H10" s="8">
        <v>858061.43812920735</v>
      </c>
      <c r="I10" s="8">
        <v>1114731.1115926821</v>
      </c>
      <c r="J10" s="8">
        <v>1177069.8971937795</v>
      </c>
      <c r="K10" s="8">
        <v>1173887.086655126</v>
      </c>
      <c r="L10" s="8">
        <v>1244006.3510975942</v>
      </c>
      <c r="M10" s="8">
        <v>1181828.5221320437</v>
      </c>
      <c r="N10" s="8">
        <v>1383834.0456593772</v>
      </c>
      <c r="O10" s="13">
        <f>SUM(C10:N10)</f>
        <v>12275185.023393437</v>
      </c>
      <c r="P10" s="2">
        <v>2020</v>
      </c>
      <c r="Q10" s="8">
        <v>474.12678933594447</v>
      </c>
      <c r="R10" s="8">
        <v>484.31953053945495</v>
      </c>
      <c r="S10" s="8">
        <v>544.18820621129453</v>
      </c>
      <c r="T10" s="8">
        <v>319.8547637134908</v>
      </c>
      <c r="U10" s="8">
        <v>389.38886140832767</v>
      </c>
      <c r="V10" s="8">
        <v>408.04768305867731</v>
      </c>
      <c r="W10" s="8">
        <v>506.63884779928537</v>
      </c>
      <c r="X10" s="8">
        <v>520.36642637529917</v>
      </c>
      <c r="Y10" s="8">
        <v>506.59613053446975</v>
      </c>
      <c r="Z10" s="8">
        <v>525.68527885796482</v>
      </c>
      <c r="AA10" s="8">
        <v>497.83566854331764</v>
      </c>
      <c r="AB10" s="8">
        <v>561.50565089286749</v>
      </c>
    </row>
    <row r="11" spans="1:28" s="1" customFormat="1" x14ac:dyDescent="0.25">
      <c r="B11" s="2">
        <v>2021</v>
      </c>
      <c r="C11" s="8">
        <v>1217060.1643514512</v>
      </c>
      <c r="D11" s="8">
        <v>1191333.099586085</v>
      </c>
      <c r="E11" s="8">
        <v>1337562.7867407629</v>
      </c>
      <c r="F11" s="8">
        <v>1297550.2678688806</v>
      </c>
      <c r="G11" s="8">
        <v>1282651.4904625737</v>
      </c>
      <c r="H11" s="8">
        <v>1311862.7093955702</v>
      </c>
      <c r="I11" s="8">
        <v>1420850.4712345535</v>
      </c>
      <c r="J11" s="8">
        <v>1427899.6645880216</v>
      </c>
      <c r="K11" s="8">
        <v>1426190.8437216126</v>
      </c>
      <c r="L11" s="8">
        <v>1463944.749786831</v>
      </c>
      <c r="M11" s="8">
        <v>1401939.1760825901</v>
      </c>
      <c r="N11" s="8">
        <v>1644920.5169320325</v>
      </c>
      <c r="O11" s="8">
        <v>0</v>
      </c>
      <c r="P11" s="2">
        <v>2021</v>
      </c>
      <c r="Q11" s="8">
        <v>495.78669937724254</v>
      </c>
      <c r="R11" s="8">
        <v>481.19311394992508</v>
      </c>
      <c r="S11" s="8">
        <v>528.21536224622685</v>
      </c>
      <c r="T11" s="8">
        <v>505.92652627689569</v>
      </c>
      <c r="U11" s="8">
        <v>467.00392217395824</v>
      </c>
      <c r="V11" s="8">
        <v>480.384812903333</v>
      </c>
      <c r="W11" s="8">
        <v>522.81242755270569</v>
      </c>
      <c r="X11" s="8">
        <v>526.94593980954869</v>
      </c>
      <c r="Y11" s="8">
        <v>527.27988223992702</v>
      </c>
      <c r="Z11" s="8">
        <v>544.13141038565686</v>
      </c>
      <c r="AA11" s="8">
        <v>520.61017866118289</v>
      </c>
      <c r="AB11" s="8">
        <v>599.7591793775083</v>
      </c>
    </row>
    <row r="12" spans="1:28" s="1" customFormat="1" x14ac:dyDescent="0.25">
      <c r="B12" s="2"/>
      <c r="C12" s="85"/>
      <c r="D12" s="85"/>
      <c r="E12" s="85"/>
      <c r="F12" s="88"/>
      <c r="G12" s="88"/>
      <c r="H12" s="85"/>
      <c r="I12" s="85"/>
      <c r="J12" s="85"/>
      <c r="K12" s="85"/>
      <c r="L12" s="85"/>
      <c r="M12" s="85"/>
      <c r="N12" s="85"/>
      <c r="O12" s="13"/>
      <c r="P12" s="2"/>
      <c r="Q12" s="85"/>
      <c r="R12" s="85"/>
      <c r="S12" s="85"/>
      <c r="T12" s="85"/>
      <c r="U12" s="85"/>
      <c r="V12" s="85"/>
      <c r="W12" s="85"/>
      <c r="X12" s="85"/>
      <c r="Y12" s="85"/>
      <c r="Z12" s="85"/>
      <c r="AA12" s="85"/>
      <c r="AB12" s="85"/>
    </row>
    <row r="13" spans="1:28" s="1" customFormat="1" x14ac:dyDescent="0.25"/>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c r="D28" s="4"/>
    </row>
    <row r="29" spans="1:15" s="1" customFormat="1" x14ac:dyDescent="0.25">
      <c r="D29" s="4"/>
    </row>
    <row r="30" spans="1:15" s="1" customFormat="1" ht="18.75" x14ac:dyDescent="0.3">
      <c r="A30" s="7"/>
    </row>
    <row r="31" spans="1:15" s="1" customFormat="1" ht="21" x14ac:dyDescent="0.35">
      <c r="C31" s="98" t="s">
        <v>85</v>
      </c>
      <c r="D31" s="97"/>
      <c r="E31" s="97"/>
      <c r="F31" s="97"/>
      <c r="G31" s="97"/>
      <c r="H31" s="97"/>
      <c r="I31" s="97"/>
      <c r="J31" s="97"/>
      <c r="K31" s="97"/>
      <c r="L31" s="97"/>
      <c r="M31" s="97"/>
      <c r="N31" s="97"/>
      <c r="O31" s="97"/>
    </row>
    <row r="32" spans="1:15" s="1" customFormat="1" x14ac:dyDescent="0.25">
      <c r="C32" s="5" t="s">
        <v>0</v>
      </c>
      <c r="D32" s="5" t="s">
        <v>1</v>
      </c>
      <c r="E32" s="5" t="s">
        <v>2</v>
      </c>
      <c r="F32" s="5" t="s">
        <v>3</v>
      </c>
      <c r="G32" s="5" t="s">
        <v>4</v>
      </c>
      <c r="H32" s="5" t="s">
        <v>5</v>
      </c>
      <c r="I32" s="5" t="s">
        <v>6</v>
      </c>
      <c r="J32" s="5" t="s">
        <v>7</v>
      </c>
      <c r="K32" s="5" t="s">
        <v>8</v>
      </c>
      <c r="L32" s="5" t="s">
        <v>9</v>
      </c>
      <c r="M32" s="5" t="s">
        <v>10</v>
      </c>
      <c r="N32" s="5" t="s">
        <v>11</v>
      </c>
      <c r="O32" s="14" t="s">
        <v>16</v>
      </c>
    </row>
    <row r="33" spans="2:15" s="1" customFormat="1" ht="12.75" customHeight="1" x14ac:dyDescent="0.25">
      <c r="B33" s="2">
        <f>B8</f>
        <v>2018</v>
      </c>
      <c r="C33" s="6">
        <v>0</v>
      </c>
      <c r="D33" s="6">
        <v>0</v>
      </c>
      <c r="E33" s="6">
        <v>0</v>
      </c>
      <c r="F33" s="6">
        <v>0</v>
      </c>
      <c r="G33" s="6">
        <v>0</v>
      </c>
      <c r="H33" s="6">
        <v>0</v>
      </c>
      <c r="I33" s="6">
        <v>0</v>
      </c>
      <c r="J33" s="6">
        <v>0</v>
      </c>
      <c r="K33" s="6">
        <v>219796.97097981488</v>
      </c>
      <c r="L33" s="6">
        <v>272009.4684944998</v>
      </c>
      <c r="M33" s="6">
        <v>297020.65274879977</v>
      </c>
      <c r="N33" s="6">
        <v>469597.04562349938</v>
      </c>
      <c r="O33" s="13">
        <f>SUM(C33:N33)</f>
        <v>1258424.1378466138</v>
      </c>
    </row>
    <row r="34" spans="2:15" s="1" customFormat="1" ht="12.75" customHeight="1" x14ac:dyDescent="0.25">
      <c r="B34" s="2">
        <f>B9</f>
        <v>2019</v>
      </c>
      <c r="C34" s="6">
        <v>443043.1107825996</v>
      </c>
      <c r="D34" s="6">
        <v>494561.83400000003</v>
      </c>
      <c r="E34" s="6">
        <v>614615.56306429999</v>
      </c>
      <c r="F34" s="6">
        <v>656937.12476759998</v>
      </c>
      <c r="G34" s="6">
        <v>728968.68730988703</v>
      </c>
      <c r="H34" s="6">
        <v>760462.36233557609</v>
      </c>
      <c r="I34" s="6">
        <v>862575.941378469</v>
      </c>
      <c r="J34" s="6">
        <v>869809.28100672807</v>
      </c>
      <c r="K34" s="6">
        <v>891024.80704457499</v>
      </c>
      <c r="L34" s="6">
        <v>828084.20779805689</v>
      </c>
      <c r="M34" s="6">
        <v>743111.63376114401</v>
      </c>
      <c r="N34" s="6">
        <v>974201.43799999997</v>
      </c>
      <c r="O34" s="13">
        <f>SUM(C34:N34)</f>
        <v>8867395.9912489355</v>
      </c>
    </row>
    <row r="35" spans="2:15" s="1" customFormat="1" ht="12.75" customHeight="1" x14ac:dyDescent="0.25">
      <c r="B35" s="2">
        <f>B10</f>
        <v>2020</v>
      </c>
      <c r="C35" s="6">
        <v>690276.20171404502</v>
      </c>
      <c r="D35" s="6">
        <v>728394.33909167396</v>
      </c>
      <c r="E35" s="6">
        <v>892863.42544995807</v>
      </c>
      <c r="F35" s="6">
        <v>493910.23526492855</v>
      </c>
      <c r="G35" s="6">
        <v>709165.05802270805</v>
      </c>
      <c r="H35" s="6">
        <v>806612.90051808208</v>
      </c>
      <c r="I35" s="6">
        <v>916081.33158536593</v>
      </c>
      <c r="J35" s="6">
        <v>945979.48325820023</v>
      </c>
      <c r="K35" s="6">
        <v>936542.62801682099</v>
      </c>
      <c r="L35" s="6">
        <v>996351.68167788058</v>
      </c>
      <c r="M35" s="6">
        <v>934848.13340790581</v>
      </c>
      <c r="N35" s="6">
        <v>1098785.4812893185</v>
      </c>
      <c r="O35" s="13">
        <f>SUM(C35:N35)</f>
        <v>10149810.899296887</v>
      </c>
    </row>
    <row r="36" spans="2:15" s="1" customFormat="1" ht="12.75" customHeight="1" x14ac:dyDescent="0.25">
      <c r="B36" s="2">
        <f>B11</f>
        <v>2021</v>
      </c>
      <c r="C36" s="6">
        <v>952300.00349369203</v>
      </c>
      <c r="D36" s="6">
        <v>943401.83486795612</v>
      </c>
      <c r="E36" s="6">
        <v>1040331.8953566019</v>
      </c>
      <c r="F36" s="6">
        <v>1005728.1802943649</v>
      </c>
      <c r="G36" s="6">
        <v>1012033.9296635827</v>
      </c>
      <c r="H36" s="6">
        <v>1036629.1061093356</v>
      </c>
      <c r="I36" s="6">
        <v>1083364.182746005</v>
      </c>
      <c r="J36" s="6">
        <v>1083963.4309111051</v>
      </c>
      <c r="K36" s="6">
        <v>1071737.7359513941</v>
      </c>
      <c r="L36" s="6">
        <v>1096231.3215135499</v>
      </c>
      <c r="M36" s="6">
        <v>1056889.6977813239</v>
      </c>
      <c r="N36" s="6">
        <v>1248168.4696134415</v>
      </c>
      <c r="O36" s="6">
        <v>0</v>
      </c>
    </row>
    <row r="37" spans="2:15" s="1" customFormat="1" ht="12.75" customHeight="1" x14ac:dyDescent="0.25">
      <c r="B37" s="2"/>
      <c r="C37" s="86"/>
      <c r="D37" s="86"/>
      <c r="E37" s="86"/>
      <c r="F37" s="86"/>
      <c r="G37" s="86"/>
      <c r="H37" s="86"/>
      <c r="I37" s="86"/>
      <c r="J37" s="86"/>
      <c r="K37" s="86"/>
      <c r="L37" s="86"/>
      <c r="M37" s="86"/>
      <c r="N37" s="86"/>
      <c r="O37" s="13"/>
    </row>
    <row r="38" spans="2:15" s="1" customFormat="1" x14ac:dyDescent="0.25"/>
    <row r="39" spans="2:15" s="1" customFormat="1" x14ac:dyDescent="0.25"/>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ht="21" x14ac:dyDescent="0.35">
      <c r="C54" s="98" t="s">
        <v>86</v>
      </c>
      <c r="D54" s="97"/>
      <c r="E54" s="97"/>
      <c r="F54" s="97"/>
      <c r="G54" s="97"/>
      <c r="H54" s="97"/>
      <c r="I54" s="97"/>
      <c r="J54" s="97"/>
      <c r="K54" s="97"/>
      <c r="L54" s="97"/>
      <c r="M54" s="97"/>
      <c r="N54" s="97"/>
      <c r="O54" s="97"/>
    </row>
    <row r="55" spans="2:15" s="1" customFormat="1" x14ac:dyDescent="0.25">
      <c r="C55" s="5" t="s">
        <v>0</v>
      </c>
      <c r="D55" s="5" t="s">
        <v>1</v>
      </c>
      <c r="E55" s="5" t="s">
        <v>2</v>
      </c>
      <c r="F55" s="5" t="s">
        <v>3</v>
      </c>
      <c r="G55" s="5" t="s">
        <v>4</v>
      </c>
      <c r="H55" s="5" t="s">
        <v>5</v>
      </c>
      <c r="I55" s="5" t="s">
        <v>6</v>
      </c>
      <c r="J55" s="5" t="s">
        <v>7</v>
      </c>
      <c r="K55" s="5" t="s">
        <v>8</v>
      </c>
      <c r="L55" s="5" t="s">
        <v>9</v>
      </c>
      <c r="M55" s="5" t="s">
        <v>10</v>
      </c>
      <c r="N55" s="5" t="s">
        <v>11</v>
      </c>
      <c r="O55" s="14" t="s">
        <v>16</v>
      </c>
    </row>
    <row r="56" spans="2:15" s="1" customFormat="1" x14ac:dyDescent="0.25">
      <c r="B56" s="2">
        <f>B33</f>
        <v>2018</v>
      </c>
      <c r="C56" s="6">
        <v>0</v>
      </c>
      <c r="D56" s="6">
        <v>0</v>
      </c>
      <c r="E56" s="6">
        <v>0</v>
      </c>
      <c r="F56" s="6">
        <v>0</v>
      </c>
      <c r="G56" s="6">
        <v>0</v>
      </c>
      <c r="H56" s="6">
        <v>0</v>
      </c>
      <c r="I56" s="6">
        <v>0</v>
      </c>
      <c r="J56" s="6">
        <v>0</v>
      </c>
      <c r="K56" s="6">
        <v>24711.812320437337</v>
      </c>
      <c r="L56" s="6">
        <v>24711.812320437337</v>
      </c>
      <c r="M56" s="6">
        <v>24711.812320437337</v>
      </c>
      <c r="N56" s="6">
        <v>24711.812320437337</v>
      </c>
      <c r="O56" s="13">
        <f>SUM(C56:N56)</f>
        <v>98847.249281749348</v>
      </c>
    </row>
    <row r="57" spans="2:15" s="1" customFormat="1" x14ac:dyDescent="0.25">
      <c r="B57" s="2">
        <f>B34</f>
        <v>2019</v>
      </c>
      <c r="C57" s="6">
        <v>67136.967516499994</v>
      </c>
      <c r="D57" s="6">
        <v>79268.796000000002</v>
      </c>
      <c r="E57" s="6">
        <v>103613.2105841</v>
      </c>
      <c r="F57" s="6">
        <v>112440.59354430001</v>
      </c>
      <c r="G57" s="6">
        <v>127466.239</v>
      </c>
      <c r="H57" s="6">
        <v>131617.31683852003</v>
      </c>
      <c r="I57" s="6">
        <v>149472.32025399499</v>
      </c>
      <c r="J57" s="6">
        <v>151274.36080740101</v>
      </c>
      <c r="K57" s="6">
        <v>152723.10849453299</v>
      </c>
      <c r="L57" s="6">
        <v>140971.41763760301</v>
      </c>
      <c r="M57" s="6">
        <v>133293.38870479402</v>
      </c>
      <c r="N57" s="6">
        <v>159221.095</v>
      </c>
      <c r="O57" s="13">
        <f>SUM(C57:N57)</f>
        <v>1508498.8143817459</v>
      </c>
    </row>
    <row r="58" spans="2:15" s="1" customFormat="1" x14ac:dyDescent="0.25">
      <c r="B58" s="2">
        <f>B35</f>
        <v>2020</v>
      </c>
      <c r="C58" s="6">
        <v>107156.11027418</v>
      </c>
      <c r="D58" s="6">
        <v>118364.882439024</v>
      </c>
      <c r="E58" s="6">
        <v>96111.574861227899</v>
      </c>
      <c r="F58" s="6">
        <v>4444.326</v>
      </c>
      <c r="G58" s="6">
        <v>3142.5997123633306</v>
      </c>
      <c r="H58" s="6">
        <v>3200.5076501261501</v>
      </c>
      <c r="I58" s="6">
        <v>139818.55153910798</v>
      </c>
      <c r="J58" s="6">
        <v>172116.05194701429</v>
      </c>
      <c r="K58" s="6">
        <v>170691.61664423902</v>
      </c>
      <c r="L58" s="6">
        <v>177668.33256602185</v>
      </c>
      <c r="M58" s="6">
        <v>172328.44821614801</v>
      </c>
      <c r="N58" s="6">
        <v>203146.44052817492</v>
      </c>
      <c r="O58" s="13">
        <f>SUM(C58:N58)</f>
        <v>1368189.4423776274</v>
      </c>
    </row>
    <row r="59" spans="2:15" s="1" customFormat="1" x14ac:dyDescent="0.25">
      <c r="B59" s="2">
        <f>B36</f>
        <v>2021</v>
      </c>
      <c r="C59" s="6">
        <v>190776.56765433139</v>
      </c>
      <c r="D59" s="6">
        <v>172622.16121518487</v>
      </c>
      <c r="E59" s="6">
        <v>202887.96830614001</v>
      </c>
      <c r="F59" s="6">
        <v>202615.50561396132</v>
      </c>
      <c r="G59" s="6">
        <v>210867.33263246427</v>
      </c>
      <c r="H59" s="6">
        <v>215922.68126913373</v>
      </c>
      <c r="I59" s="6">
        <v>243495.54028427246</v>
      </c>
      <c r="J59" s="6">
        <v>229771.05003548175</v>
      </c>
      <c r="K59" s="6">
        <v>246689.65403404576</v>
      </c>
      <c r="L59" s="6">
        <v>229119.03015592499</v>
      </c>
      <c r="M59" s="6">
        <v>228503.52649983999</v>
      </c>
      <c r="N59" s="6">
        <v>258444.86767823459</v>
      </c>
      <c r="O59" s="6">
        <v>0</v>
      </c>
    </row>
    <row r="60" spans="2:15" s="1" customFormat="1" x14ac:dyDescent="0.25">
      <c r="B60" s="2"/>
      <c r="C60" s="6"/>
      <c r="D60" s="6"/>
      <c r="E60" s="6"/>
      <c r="F60" s="6"/>
      <c r="G60" s="6"/>
      <c r="H60" s="6"/>
      <c r="I60" s="6"/>
      <c r="J60" s="6"/>
      <c r="K60" s="6"/>
      <c r="L60" s="6"/>
      <c r="M60" s="6"/>
      <c r="N60" s="6"/>
      <c r="O60" s="13"/>
    </row>
    <row r="61" spans="2:15" s="1" customFormat="1" x14ac:dyDescent="0.25"/>
    <row r="62" spans="2:15" s="1" customFormat="1" x14ac:dyDescent="0.25"/>
    <row r="63" spans="2:15" s="1" customFormat="1" x14ac:dyDescent="0.25"/>
    <row r="64" spans="2:15" s="1" customFormat="1" x14ac:dyDescent="0.25"/>
    <row r="65" spans="3:15" s="1" customFormat="1" x14ac:dyDescent="0.25"/>
    <row r="66" spans="3:15" s="1" customFormat="1" x14ac:dyDescent="0.25"/>
    <row r="67" spans="3:15" s="1" customFormat="1" x14ac:dyDescent="0.25"/>
    <row r="68" spans="3:15" s="1" customFormat="1" x14ac:dyDescent="0.25"/>
    <row r="69" spans="3:15" s="1" customFormat="1" x14ac:dyDescent="0.25"/>
    <row r="70" spans="3:15" s="1" customFormat="1" x14ac:dyDescent="0.25"/>
    <row r="71" spans="3:15" s="1" customFormat="1" x14ac:dyDescent="0.25"/>
    <row r="72" spans="3:15" s="1" customFormat="1" x14ac:dyDescent="0.25"/>
    <row r="73" spans="3:15" s="1" customFormat="1" x14ac:dyDescent="0.25"/>
    <row r="74" spans="3:15" s="1" customFormat="1" x14ac:dyDescent="0.25"/>
    <row r="75" spans="3:15" s="1" customFormat="1" x14ac:dyDescent="0.25"/>
    <row r="76" spans="3:15" s="1" customFormat="1" x14ac:dyDescent="0.25"/>
    <row r="77" spans="3:15" s="1" customFormat="1" x14ac:dyDescent="0.25"/>
    <row r="78" spans="3:15" s="1" customFormat="1" x14ac:dyDescent="0.25"/>
    <row r="79" spans="3:15" s="1" customFormat="1" ht="21" x14ac:dyDescent="0.35">
      <c r="C79" s="98" t="s">
        <v>87</v>
      </c>
      <c r="D79" s="97"/>
      <c r="E79" s="97"/>
      <c r="F79" s="97"/>
      <c r="G79" s="97"/>
      <c r="H79" s="97"/>
      <c r="I79" s="97"/>
      <c r="J79" s="97"/>
      <c r="K79" s="97"/>
      <c r="L79" s="97"/>
      <c r="M79" s="97"/>
      <c r="N79" s="97"/>
      <c r="O79" s="97"/>
    </row>
    <row r="80" spans="3:15" s="1" customFormat="1" x14ac:dyDescent="0.25">
      <c r="C80" s="5" t="s">
        <v>0</v>
      </c>
      <c r="D80" s="5" t="s">
        <v>1</v>
      </c>
      <c r="E80" s="5" t="s">
        <v>2</v>
      </c>
      <c r="F80" s="5" t="s">
        <v>3</v>
      </c>
      <c r="G80" s="5" t="s">
        <v>4</v>
      </c>
      <c r="H80" s="5" t="s">
        <v>5</v>
      </c>
      <c r="I80" s="5" t="s">
        <v>6</v>
      </c>
      <c r="J80" s="5" t="s">
        <v>7</v>
      </c>
      <c r="K80" s="5" t="s">
        <v>8</v>
      </c>
      <c r="L80" s="5" t="s">
        <v>9</v>
      </c>
      <c r="M80" s="5" t="s">
        <v>10</v>
      </c>
      <c r="N80" s="5" t="s">
        <v>11</v>
      </c>
      <c r="O80" s="14" t="s">
        <v>16</v>
      </c>
    </row>
    <row r="81" spans="2:15" s="1" customFormat="1" x14ac:dyDescent="0.25">
      <c r="B81" s="2">
        <f>B56</f>
        <v>2018</v>
      </c>
      <c r="C81" s="6">
        <v>0</v>
      </c>
      <c r="D81" s="6">
        <v>0</v>
      </c>
      <c r="E81" s="6">
        <v>0</v>
      </c>
      <c r="F81" s="6">
        <v>0</v>
      </c>
      <c r="G81" s="6">
        <v>0</v>
      </c>
      <c r="H81" s="6">
        <v>0</v>
      </c>
      <c r="I81" s="6">
        <v>0</v>
      </c>
      <c r="J81" s="6">
        <v>0</v>
      </c>
      <c r="K81" s="6">
        <v>10905.481</v>
      </c>
      <c r="L81" s="6">
        <v>12134.449000000001</v>
      </c>
      <c r="M81" s="6">
        <v>10529.783211895712</v>
      </c>
      <c r="N81" s="6">
        <v>14432.432000000001</v>
      </c>
      <c r="O81" s="13">
        <f>SUM(C81:N81)</f>
        <v>48002.14521189571</v>
      </c>
    </row>
    <row r="82" spans="2:15" s="1" customFormat="1" x14ac:dyDescent="0.25">
      <c r="B82" s="2">
        <f>B57</f>
        <v>2019</v>
      </c>
      <c r="C82" s="6">
        <v>27165.455239697221</v>
      </c>
      <c r="D82" s="6">
        <v>29595.973000000002</v>
      </c>
      <c r="E82" s="6">
        <v>23030.121999999999</v>
      </c>
      <c r="F82" s="6">
        <v>19707.038</v>
      </c>
      <c r="G82" s="6">
        <v>19384.756073170691</v>
      </c>
      <c r="H82" s="6">
        <v>21537.222011774</v>
      </c>
      <c r="I82" s="6">
        <v>22896.855396130981</v>
      </c>
      <c r="J82" s="6">
        <v>46495.800137535945</v>
      </c>
      <c r="K82" s="6">
        <v>43408.239930261108</v>
      </c>
      <c r="L82" s="6">
        <v>44427.553596039019</v>
      </c>
      <c r="M82" s="6">
        <v>50759.234331110012</v>
      </c>
      <c r="N82" s="6">
        <v>69446.330099999992</v>
      </c>
      <c r="O82" s="13">
        <f>SUM(C82:N82)</f>
        <v>417854.57981571904</v>
      </c>
    </row>
    <row r="83" spans="2:15" s="1" customFormat="1" x14ac:dyDescent="0.25">
      <c r="B83" s="2">
        <f>B58</f>
        <v>2020</v>
      </c>
      <c r="C83" s="6">
        <v>65127.116652296041</v>
      </c>
      <c r="D83" s="6">
        <v>54728.452319386008</v>
      </c>
      <c r="E83" s="6">
        <v>64369.296336551102</v>
      </c>
      <c r="F83" s="6">
        <v>72361.973774289349</v>
      </c>
      <c r="G83" s="6">
        <v>41350.979020994142</v>
      </c>
      <c r="H83" s="6">
        <v>48248.029960999207</v>
      </c>
      <c r="I83" s="6">
        <v>58831.228468208195</v>
      </c>
      <c r="J83" s="6">
        <v>58974.361988564946</v>
      </c>
      <c r="K83" s="6">
        <v>66652.841994065966</v>
      </c>
      <c r="L83" s="6">
        <v>69986.336853691944</v>
      </c>
      <c r="M83" s="6">
        <v>74605.720507989885</v>
      </c>
      <c r="N83" s="6">
        <v>81738.352841883956</v>
      </c>
      <c r="O83" s="13">
        <f>SUM(C83:N83)</f>
        <v>756974.6907189209</v>
      </c>
    </row>
    <row r="84" spans="2:15" s="1" customFormat="1" x14ac:dyDescent="0.25">
      <c r="B84" s="2">
        <f>B59</f>
        <v>2021</v>
      </c>
      <c r="C84" s="6">
        <v>73693.161203427648</v>
      </c>
      <c r="D84" s="6">
        <v>75095.148502943863</v>
      </c>
      <c r="E84" s="6">
        <v>94063.990078021132</v>
      </c>
      <c r="F84" s="6">
        <v>89049.606960554331</v>
      </c>
      <c r="G84" s="6">
        <v>59509.488166526673</v>
      </c>
      <c r="H84" s="6">
        <v>59085.37268376776</v>
      </c>
      <c r="I84" s="6">
        <v>93840.130204275876</v>
      </c>
      <c r="J84" s="6">
        <v>113989.84881833474</v>
      </c>
      <c r="K84" s="6">
        <v>107625.63605887283</v>
      </c>
      <c r="L84" s="6">
        <v>138423.89309335599</v>
      </c>
      <c r="M84" s="6">
        <v>115619.8998426261</v>
      </c>
      <c r="N84" s="6">
        <v>137469.43512925657</v>
      </c>
      <c r="O84" s="6">
        <v>0</v>
      </c>
    </row>
    <row r="85" spans="2:15" s="1" customFormat="1" x14ac:dyDescent="0.25"/>
    <row r="86" spans="2:15" s="1" customFormat="1" x14ac:dyDescent="0.25"/>
    <row r="87" spans="2:15" s="1" customFormat="1" x14ac:dyDescent="0.25"/>
    <row r="88" spans="2:15" s="1" customFormat="1" x14ac:dyDescent="0.25"/>
    <row r="89" spans="2:15" s="1" customFormat="1" x14ac:dyDescent="0.25"/>
    <row r="90" spans="2:15" s="1" customFormat="1" x14ac:dyDescent="0.25"/>
    <row r="91" spans="2:15" s="1" customFormat="1" x14ac:dyDescent="0.25"/>
    <row r="92" spans="2:15" s="1" customFormat="1" x14ac:dyDescent="0.25"/>
    <row r="93" spans="2:15" s="1" customFormat="1" x14ac:dyDescent="0.25"/>
    <row r="94" spans="2:15" s="1" customFormat="1" x14ac:dyDescent="0.25"/>
    <row r="95" spans="2:15" s="1" customFormat="1" x14ac:dyDescent="0.25"/>
    <row r="96" spans="2:15" s="1" customFormat="1" x14ac:dyDescent="0.25"/>
    <row r="97" spans="2:15" s="1" customFormat="1" x14ac:dyDescent="0.25"/>
    <row r="98" spans="2:15" s="1" customFormat="1" x14ac:dyDescent="0.25"/>
    <row r="99" spans="2:15" s="1" customFormat="1" x14ac:dyDescent="0.25"/>
    <row r="100" spans="2:15" s="1" customFormat="1" x14ac:dyDescent="0.25"/>
    <row r="101" spans="2:15" s="1" customFormat="1" x14ac:dyDescent="0.25"/>
    <row r="102" spans="2:15" s="1" customFormat="1" ht="21" x14ac:dyDescent="0.35">
      <c r="C102" s="98" t="s">
        <v>88</v>
      </c>
      <c r="D102" s="97"/>
      <c r="E102" s="97"/>
      <c r="F102" s="97"/>
      <c r="G102" s="97"/>
      <c r="H102" s="97"/>
      <c r="I102" s="97"/>
      <c r="J102" s="97"/>
      <c r="K102" s="97"/>
      <c r="L102" s="97"/>
      <c r="M102" s="97"/>
      <c r="N102" s="97"/>
      <c r="O102" s="97"/>
    </row>
    <row r="103" spans="2:15" s="1" customFormat="1" x14ac:dyDescent="0.25">
      <c r="C103" s="5" t="s">
        <v>0</v>
      </c>
      <c r="D103" s="5" t="s">
        <v>1</v>
      </c>
      <c r="E103" s="5" t="s">
        <v>2</v>
      </c>
      <c r="F103" s="5" t="s">
        <v>3</v>
      </c>
      <c r="G103" s="5" t="s">
        <v>4</v>
      </c>
      <c r="H103" s="5" t="s">
        <v>5</v>
      </c>
      <c r="I103" s="5" t="s">
        <v>6</v>
      </c>
      <c r="J103" s="5" t="s">
        <v>7</v>
      </c>
      <c r="K103" s="5" t="s">
        <v>8</v>
      </c>
      <c r="L103" s="5" t="s">
        <v>9</v>
      </c>
      <c r="M103" s="5" t="s">
        <v>10</v>
      </c>
      <c r="N103" s="5" t="s">
        <v>11</v>
      </c>
      <c r="O103" s="14" t="s">
        <v>16</v>
      </c>
    </row>
    <row r="104" spans="2:15" s="1" customFormat="1" x14ac:dyDescent="0.25">
      <c r="B104" s="2">
        <f>B81</f>
        <v>2018</v>
      </c>
      <c r="C104" s="6">
        <v>0</v>
      </c>
      <c r="D104" s="6">
        <v>0</v>
      </c>
      <c r="E104" s="6">
        <v>0</v>
      </c>
      <c r="F104" s="6">
        <v>0</v>
      </c>
      <c r="G104" s="6">
        <v>0</v>
      </c>
      <c r="H104" s="6">
        <v>0</v>
      </c>
      <c r="I104" s="6">
        <v>0</v>
      </c>
      <c r="J104" s="6">
        <v>0</v>
      </c>
      <c r="K104" s="6">
        <v>14164.459000000001</v>
      </c>
      <c r="L104" s="6">
        <v>21782.951008800428</v>
      </c>
      <c r="M104" s="6">
        <v>20955.535</v>
      </c>
      <c r="N104" s="6">
        <v>25712.456999999999</v>
      </c>
      <c r="O104" s="13">
        <f>SUM(C104:N104)</f>
        <v>82615.402008800418</v>
      </c>
    </row>
    <row r="105" spans="2:15" s="1" customFormat="1" x14ac:dyDescent="0.25">
      <c r="B105" s="2">
        <f>B82</f>
        <v>2019</v>
      </c>
      <c r="C105" s="6">
        <v>24711.764516000923</v>
      </c>
      <c r="D105" s="6">
        <v>24395.725999999999</v>
      </c>
      <c r="E105" s="6">
        <v>29255.562999999998</v>
      </c>
      <c r="F105" s="6">
        <v>31312.965</v>
      </c>
      <c r="G105" s="6">
        <v>35113.944000000003</v>
      </c>
      <c r="H105" s="6">
        <v>38661.812340000004</v>
      </c>
      <c r="I105" s="6">
        <v>46766.987999999998</v>
      </c>
      <c r="J105" s="6">
        <v>49835.077840000005</v>
      </c>
      <c r="K105" s="6">
        <v>50735.673569999999</v>
      </c>
      <c r="L105" s="6">
        <v>54910.64819</v>
      </c>
      <c r="M105" s="6">
        <v>55956.002</v>
      </c>
      <c r="N105" s="6">
        <v>65088.82475</v>
      </c>
      <c r="O105" s="13">
        <f>SUM(C105:N105)</f>
        <v>506744.98920600081</v>
      </c>
    </row>
    <row r="106" spans="2:15" s="1" customFormat="1" x14ac:dyDescent="0.25">
      <c r="B106" s="2">
        <f>B83</f>
        <v>2020</v>
      </c>
      <c r="C106" s="6">
        <v>0</v>
      </c>
      <c r="D106" s="6">
        <v>0</v>
      </c>
      <c r="E106" s="6">
        <v>0</v>
      </c>
      <c r="F106" s="6">
        <v>0</v>
      </c>
      <c r="G106" s="6">
        <v>0</v>
      </c>
      <c r="H106" s="6">
        <v>0</v>
      </c>
      <c r="I106" s="6">
        <v>0</v>
      </c>
      <c r="J106" s="6">
        <v>0</v>
      </c>
      <c r="K106" s="6">
        <v>0</v>
      </c>
      <c r="L106" s="6">
        <v>0</v>
      </c>
      <c r="M106" s="6">
        <v>0</v>
      </c>
      <c r="N106" s="6">
        <v>0</v>
      </c>
      <c r="O106" s="13">
        <f>SUM(C106:N106)</f>
        <v>0</v>
      </c>
    </row>
    <row r="107" spans="2:15" s="1" customFormat="1" x14ac:dyDescent="0.25">
      <c r="B107" s="2">
        <f>B84</f>
        <v>2021</v>
      </c>
      <c r="C107" s="6">
        <v>0</v>
      </c>
      <c r="D107" s="6">
        <v>0</v>
      </c>
      <c r="E107" s="6">
        <v>0</v>
      </c>
      <c r="F107" s="6">
        <v>0</v>
      </c>
      <c r="G107" s="6">
        <v>0</v>
      </c>
      <c r="H107" s="6">
        <v>0</v>
      </c>
      <c r="I107" s="6">
        <v>0</v>
      </c>
      <c r="J107" s="6">
        <v>0</v>
      </c>
      <c r="K107" s="6">
        <v>0</v>
      </c>
      <c r="L107" s="6">
        <v>0</v>
      </c>
      <c r="M107" s="6">
        <v>0</v>
      </c>
      <c r="N107" s="6">
        <v>0</v>
      </c>
      <c r="O107" s="6">
        <v>0</v>
      </c>
    </row>
    <row r="108" spans="2:15" s="1" customFormat="1" x14ac:dyDescent="0.25"/>
    <row r="109" spans="2:15" s="1" customFormat="1" x14ac:dyDescent="0.25"/>
    <row r="110" spans="2:15" s="1" customFormat="1" x14ac:dyDescent="0.25"/>
    <row r="111" spans="2:15" s="1" customFormat="1" x14ac:dyDescent="0.25"/>
    <row r="112" spans="2:15" s="1" customFormat="1" x14ac:dyDescent="0.25"/>
    <row r="113" spans="2:15" s="1" customFormat="1" x14ac:dyDescent="0.25"/>
    <row r="114" spans="2:15" s="1" customFormat="1" x14ac:dyDescent="0.25"/>
    <row r="115" spans="2:15" s="1" customFormat="1" x14ac:dyDescent="0.25"/>
    <row r="116" spans="2:15" s="1" customFormat="1" x14ac:dyDescent="0.25"/>
    <row r="117" spans="2:15" s="1" customFormat="1" x14ac:dyDescent="0.25"/>
    <row r="118" spans="2:15" s="1" customFormat="1" x14ac:dyDescent="0.25"/>
    <row r="119" spans="2:15" s="1" customFormat="1" x14ac:dyDescent="0.25"/>
    <row r="120" spans="2:15" s="1" customFormat="1" x14ac:dyDescent="0.25"/>
    <row r="121" spans="2:15" s="1" customFormat="1" x14ac:dyDescent="0.25"/>
    <row r="122" spans="2:15" s="1" customFormat="1" x14ac:dyDescent="0.25"/>
    <row r="123" spans="2:15" s="1" customFormat="1" x14ac:dyDescent="0.25"/>
    <row r="124" spans="2:15" s="1" customFormat="1" x14ac:dyDescent="0.25"/>
    <row r="125" spans="2:15" s="1" customFormat="1" ht="21" x14ac:dyDescent="0.35">
      <c r="C125" s="98" t="s">
        <v>89</v>
      </c>
      <c r="D125" s="97"/>
      <c r="E125" s="97"/>
      <c r="F125" s="97"/>
      <c r="G125" s="97"/>
      <c r="H125" s="97"/>
      <c r="I125" s="97"/>
      <c r="J125" s="97"/>
      <c r="K125" s="97"/>
      <c r="L125" s="97"/>
      <c r="M125" s="97"/>
      <c r="N125" s="97"/>
      <c r="O125" s="97"/>
    </row>
    <row r="126" spans="2:15" s="1" customFormat="1" x14ac:dyDescent="0.25">
      <c r="C126" s="5" t="s">
        <v>0</v>
      </c>
      <c r="D126" s="5" t="s">
        <v>1</v>
      </c>
      <c r="E126" s="5" t="s">
        <v>2</v>
      </c>
      <c r="F126" s="5" t="s">
        <v>3</v>
      </c>
      <c r="G126" s="5" t="s">
        <v>4</v>
      </c>
      <c r="H126" s="5" t="s">
        <v>5</v>
      </c>
      <c r="I126" s="5" t="s">
        <v>6</v>
      </c>
      <c r="J126" s="5" t="s">
        <v>7</v>
      </c>
      <c r="K126" s="5" t="s">
        <v>8</v>
      </c>
      <c r="L126" s="5" t="s">
        <v>9</v>
      </c>
      <c r="M126" s="5" t="s">
        <v>10</v>
      </c>
      <c r="N126" s="5" t="s">
        <v>11</v>
      </c>
      <c r="O126" s="14" t="s">
        <v>16</v>
      </c>
    </row>
    <row r="127" spans="2:15" s="1" customFormat="1" x14ac:dyDescent="0.25">
      <c r="B127" s="2">
        <f>B104</f>
        <v>2018</v>
      </c>
      <c r="C127" s="6">
        <v>0</v>
      </c>
      <c r="D127" s="6">
        <v>0</v>
      </c>
      <c r="E127" s="6">
        <v>0</v>
      </c>
      <c r="F127" s="6">
        <v>0</v>
      </c>
      <c r="G127" s="6">
        <v>0</v>
      </c>
      <c r="H127" s="6">
        <v>0</v>
      </c>
      <c r="I127" s="6">
        <v>0</v>
      </c>
      <c r="J127" s="6">
        <v>0</v>
      </c>
      <c r="K127" s="6">
        <v>1279.7729184188393</v>
      </c>
      <c r="L127" s="6">
        <v>1782.8006626999997</v>
      </c>
      <c r="M127" s="6">
        <v>908.74684059999981</v>
      </c>
      <c r="N127" s="6">
        <v>397.8973909</v>
      </c>
      <c r="O127" s="13">
        <f>SUM(C127:N127)</f>
        <v>4369.2178126188383</v>
      </c>
    </row>
    <row r="128" spans="2:15" s="1" customFormat="1" x14ac:dyDescent="0.25">
      <c r="B128" s="2">
        <f>B105</f>
        <v>2019</v>
      </c>
      <c r="C128" s="6">
        <v>308.91505299999994</v>
      </c>
      <c r="D128" s="6">
        <v>174.51599999999999</v>
      </c>
      <c r="E128" s="6">
        <v>296.55</v>
      </c>
      <c r="F128" s="6">
        <v>319.17577619999997</v>
      </c>
      <c r="G128" s="6">
        <v>276.57695380000001</v>
      </c>
      <c r="H128" s="6">
        <v>46.256999999999998</v>
      </c>
      <c r="I128" s="6">
        <v>197.643</v>
      </c>
      <c r="J128" s="6">
        <v>0</v>
      </c>
      <c r="K128" s="6">
        <v>0</v>
      </c>
      <c r="L128" s="6">
        <v>0</v>
      </c>
      <c r="M128" s="6">
        <v>0</v>
      </c>
      <c r="N128" s="6">
        <v>0</v>
      </c>
      <c r="O128" s="13">
        <f>SUM(C128:N128)</f>
        <v>1619.633783</v>
      </c>
    </row>
    <row r="129" spans="2:15" s="1" customFormat="1" x14ac:dyDescent="0.25">
      <c r="B129" s="2">
        <f>B106</f>
        <v>2020</v>
      </c>
      <c r="C129" s="6">
        <v>0</v>
      </c>
      <c r="D129" s="6">
        <v>0</v>
      </c>
      <c r="E129" s="6">
        <v>0</v>
      </c>
      <c r="F129" s="6">
        <v>0</v>
      </c>
      <c r="G129" s="6">
        <v>0</v>
      </c>
      <c r="H129" s="6">
        <v>0</v>
      </c>
      <c r="I129" s="6">
        <v>0</v>
      </c>
      <c r="J129" s="6">
        <v>0</v>
      </c>
      <c r="K129" s="6">
        <v>0</v>
      </c>
      <c r="L129" s="6">
        <v>0</v>
      </c>
      <c r="M129" s="6">
        <v>46.22</v>
      </c>
      <c r="N129" s="6">
        <v>163.77099999999999</v>
      </c>
      <c r="O129" s="13">
        <f>SUM(C129:N129)</f>
        <v>209.99099999999999</v>
      </c>
    </row>
    <row r="130" spans="2:15" s="1" customFormat="1" x14ac:dyDescent="0.25">
      <c r="B130" s="2">
        <f>B107</f>
        <v>2021</v>
      </c>
      <c r="C130" s="6">
        <v>290.43200000000002</v>
      </c>
      <c r="D130" s="6">
        <v>213.95500000000001</v>
      </c>
      <c r="E130" s="6">
        <v>278.93299999999999</v>
      </c>
      <c r="F130" s="6">
        <v>156.97499999999999</v>
      </c>
      <c r="G130" s="6">
        <v>240.74</v>
      </c>
      <c r="H130" s="6">
        <v>225.54933333333335</v>
      </c>
      <c r="I130" s="6">
        <v>150.61799999999999</v>
      </c>
      <c r="J130" s="6">
        <v>175.33482309999994</v>
      </c>
      <c r="K130" s="6">
        <v>137.81767730000001</v>
      </c>
      <c r="L130" s="6">
        <v>170.50502400000008</v>
      </c>
      <c r="M130" s="6">
        <v>154.93195879999996</v>
      </c>
      <c r="N130" s="6">
        <v>164.24451110000001</v>
      </c>
      <c r="O130" s="6">
        <v>0</v>
      </c>
    </row>
    <row r="131" spans="2:15" s="1" customFormat="1" x14ac:dyDescent="0.25"/>
    <row r="132" spans="2:15" s="1" customFormat="1" x14ac:dyDescent="0.25"/>
    <row r="133" spans="2:15" s="1" customFormat="1" x14ac:dyDescent="0.25"/>
    <row r="134" spans="2:15" s="1" customFormat="1" x14ac:dyDescent="0.25"/>
    <row r="135" spans="2:15" s="1" customFormat="1" x14ac:dyDescent="0.25"/>
    <row r="136" spans="2:15" s="1" customFormat="1" x14ac:dyDescent="0.25"/>
    <row r="137" spans="2:15" s="1" customFormat="1" x14ac:dyDescent="0.25"/>
    <row r="138" spans="2:15" s="1" customFormat="1" x14ac:dyDescent="0.25"/>
    <row r="139" spans="2:15" s="1" customFormat="1" x14ac:dyDescent="0.25"/>
    <row r="140" spans="2:15" s="1" customFormat="1" x14ac:dyDescent="0.25"/>
    <row r="141" spans="2:15" s="1" customFormat="1" x14ac:dyDescent="0.25"/>
    <row r="142" spans="2:15" s="1" customFormat="1" x14ac:dyDescent="0.25"/>
    <row r="143" spans="2:15" s="1" customFormat="1" x14ac:dyDescent="0.25"/>
  </sheetData>
  <mergeCells count="7">
    <mergeCell ref="C102:O102"/>
    <mergeCell ref="C125:O125"/>
    <mergeCell ref="C6:O6"/>
    <mergeCell ref="Q6:AB6"/>
    <mergeCell ref="C31:O31"/>
    <mergeCell ref="C54:O54"/>
    <mergeCell ref="C79:O7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4"/>
  <sheetViews>
    <sheetView topLeftCell="F7" workbookViewId="0">
      <selection activeCell="Q23" sqref="Q23"/>
    </sheetView>
  </sheetViews>
  <sheetFormatPr baseColWidth="10" defaultRowHeight="15" x14ac:dyDescent="0.25"/>
  <cols>
    <col min="11" max="11" width="0.140625" customWidth="1"/>
    <col min="12" max="12" width="9.140625" customWidth="1"/>
    <col min="13" max="13" width="9" customWidth="1"/>
    <col min="14" max="14" width="9.140625" customWidth="1"/>
    <col min="15" max="15" width="9.28515625" customWidth="1"/>
    <col min="16" max="16" width="8.140625" customWidth="1"/>
    <col min="17" max="17" width="7.85546875" customWidth="1"/>
    <col min="18" max="18" width="8.85546875" customWidth="1"/>
    <col min="19" max="19" width="9" customWidth="1"/>
    <col min="20" max="20" width="9.28515625" customWidth="1"/>
    <col min="21" max="21" width="9.5703125" customWidth="1"/>
    <col min="22" max="22" width="8.85546875" customWidth="1"/>
    <col min="23" max="23" width="8.42578125" customWidth="1"/>
  </cols>
  <sheetData>
    <row r="1" spans="1:23" x14ac:dyDescent="0.25">
      <c r="A1" s="15"/>
      <c r="B1" s="15"/>
      <c r="C1" s="101" t="s">
        <v>84</v>
      </c>
      <c r="D1" s="102"/>
      <c r="E1" s="102"/>
      <c r="F1" s="102"/>
      <c r="G1" s="102"/>
      <c r="H1" s="102"/>
    </row>
    <row r="2" spans="1:23" ht="30" customHeight="1" x14ac:dyDescent="0.25">
      <c r="A2" s="103" t="s">
        <v>21</v>
      </c>
      <c r="B2" s="104"/>
      <c r="C2" s="23" t="e">
        <f>#REF!</f>
        <v>#REF!</v>
      </c>
      <c r="D2" s="23" t="e">
        <f>#REF!</f>
        <v>#REF!</v>
      </c>
      <c r="E2" s="24" t="s">
        <v>22</v>
      </c>
      <c r="F2" s="24" t="s">
        <v>20</v>
      </c>
      <c r="G2" s="24" t="e">
        <f>#REF!</f>
        <v>#REF!</v>
      </c>
      <c r="H2" s="24" t="e">
        <f>#REF!</f>
        <v>#REF!</v>
      </c>
    </row>
    <row r="3" spans="1:23" ht="45" customHeight="1" x14ac:dyDescent="0.25">
      <c r="A3" s="105" t="s">
        <v>14</v>
      </c>
      <c r="B3" s="106"/>
      <c r="C3" s="26">
        <v>642.42499999999995</v>
      </c>
      <c r="D3" s="26">
        <v>1347.453</v>
      </c>
      <c r="E3" s="26">
        <f>D3-C3</f>
        <v>705.02800000000002</v>
      </c>
      <c r="F3" s="25">
        <f>IF(ISERROR(D3/C3-1),0,(D3/C3-1))</f>
        <v>1.0974479511226991</v>
      </c>
      <c r="G3" s="25">
        <f>C3/C5</f>
        <v>0.83830393598655428</v>
      </c>
      <c r="H3" s="25">
        <f>D3/D5</f>
        <v>0.75708113271154065</v>
      </c>
    </row>
    <row r="4" spans="1:23" ht="15.75" x14ac:dyDescent="0.25">
      <c r="A4" s="107" t="s">
        <v>15</v>
      </c>
      <c r="B4" s="108"/>
      <c r="C4" s="26">
        <v>123.914</v>
      </c>
      <c r="D4" s="26">
        <v>432.34699999999998</v>
      </c>
      <c r="E4" s="26">
        <f>D4-C4</f>
        <v>308.43299999999999</v>
      </c>
      <c r="F4" s="25">
        <f>IF(ISERROR(D4/C4-1),0,(D4/C4-1))</f>
        <v>2.4890892070306823</v>
      </c>
      <c r="G4" s="25">
        <f>C4/C5</f>
        <v>0.16169606401344577</v>
      </c>
      <c r="H4" s="25">
        <f>D4/D5</f>
        <v>0.24291886728845938</v>
      </c>
    </row>
    <row r="5" spans="1:23" ht="15.75" x14ac:dyDescent="0.25">
      <c r="A5" s="109" t="s">
        <v>19</v>
      </c>
      <c r="B5" s="110"/>
      <c r="C5" s="27">
        <f>SUM(C3:C4)</f>
        <v>766.33899999999994</v>
      </c>
      <c r="D5" s="27">
        <f>SUM(D3:D4)</f>
        <v>1779.8</v>
      </c>
      <c r="E5" s="27">
        <f>D5-C5</f>
        <v>1013.461</v>
      </c>
      <c r="F5" s="28">
        <f>IF(ISERROR(D5/C5-1),0,(D5/C5-1))</f>
        <v>1.3224708647217485</v>
      </c>
      <c r="G5" s="21"/>
      <c r="H5" s="1"/>
    </row>
    <row r="9" spans="1:23" ht="15" customHeight="1" x14ac:dyDescent="0.25">
      <c r="J9" s="15"/>
      <c r="K9" s="15"/>
      <c r="L9" s="101" t="s">
        <v>90</v>
      </c>
      <c r="M9" s="102"/>
      <c r="N9" s="102"/>
      <c r="O9" s="102"/>
      <c r="P9" s="102"/>
      <c r="Q9" s="102"/>
      <c r="R9" s="102"/>
      <c r="S9" s="102"/>
      <c r="T9" s="102"/>
      <c r="U9" s="102"/>
      <c r="V9" s="102"/>
      <c r="W9" s="113"/>
    </row>
    <row r="10" spans="1:23" ht="30" customHeight="1" x14ac:dyDescent="0.25">
      <c r="J10" s="114"/>
      <c r="K10" s="114"/>
      <c r="L10" s="118" t="s">
        <v>91</v>
      </c>
      <c r="M10" s="119"/>
      <c r="N10" s="119"/>
      <c r="O10" s="112"/>
      <c r="P10" s="118" t="s">
        <v>92</v>
      </c>
      <c r="Q10" s="119"/>
      <c r="R10" s="119"/>
      <c r="S10" s="112"/>
      <c r="T10" s="119" t="s">
        <v>93</v>
      </c>
      <c r="U10" s="124"/>
      <c r="V10" s="111" t="s">
        <v>94</v>
      </c>
      <c r="W10" s="112"/>
    </row>
    <row r="11" spans="1:23" x14ac:dyDescent="0.25">
      <c r="J11" s="115"/>
      <c r="K11" s="115"/>
      <c r="L11" s="76" t="e">
        <f>#REF!</f>
        <v>#REF!</v>
      </c>
      <c r="M11" s="29" t="e">
        <f>#REF!</f>
        <v>#REF!</v>
      </c>
      <c r="N11" s="29" t="e">
        <f>#REF!</f>
        <v>#REF!</v>
      </c>
      <c r="O11" s="77" t="e">
        <f>#REF!</f>
        <v>#REF!</v>
      </c>
      <c r="P11" s="76" t="e">
        <f>L11</f>
        <v>#REF!</v>
      </c>
      <c r="Q11" s="29" t="e">
        <f>M11</f>
        <v>#REF!</v>
      </c>
      <c r="R11" s="29" t="e">
        <f>N11</f>
        <v>#REF!</v>
      </c>
      <c r="S11" s="77" t="e">
        <f>O11</f>
        <v>#REF!</v>
      </c>
      <c r="T11" s="74" t="e">
        <f>L11</f>
        <v>#REF!</v>
      </c>
      <c r="U11" s="29" t="e">
        <f>M11</f>
        <v>#REF!</v>
      </c>
      <c r="V11" s="29" t="e">
        <f>T11</f>
        <v>#REF!</v>
      </c>
      <c r="W11" s="77" t="e">
        <f>U11</f>
        <v>#REF!</v>
      </c>
    </row>
    <row r="12" spans="1:23" ht="15.75" x14ac:dyDescent="0.25">
      <c r="J12" s="120" t="s">
        <v>14</v>
      </c>
      <c r="K12" s="121"/>
      <c r="L12" s="78">
        <v>1922.5650000000001</v>
      </c>
      <c r="M12" s="26">
        <v>2923.654</v>
      </c>
      <c r="N12" s="26">
        <v>2923.654</v>
      </c>
      <c r="O12" s="79">
        <f>IF(ISERROR(M12/L12-1),0,(M12/L12-1))</f>
        <v>0.52070489164215505</v>
      </c>
      <c r="P12" s="78">
        <v>642.42499999999995</v>
      </c>
      <c r="Q12" s="26">
        <v>1347.453</v>
      </c>
      <c r="R12" s="26">
        <f>Q12-P12</f>
        <v>705.02800000000002</v>
      </c>
      <c r="S12" s="79">
        <f>IF(ISERROR(Q12/P12-1),0,(Q12/P12-1))</f>
        <v>1.0974479511226991</v>
      </c>
      <c r="T12" s="75">
        <f>L12/L14</f>
        <v>0.42786991413959324</v>
      </c>
      <c r="U12" s="25">
        <f>M12/M14</f>
        <v>0.50535665393561091</v>
      </c>
      <c r="V12" s="25">
        <f>P12/P14</f>
        <v>0.83830393598655428</v>
      </c>
      <c r="W12" s="79">
        <f>Q12/Q14</f>
        <v>0.75708113271154065</v>
      </c>
    </row>
    <row r="13" spans="1:23" ht="15.75" x14ac:dyDescent="0.25">
      <c r="J13" s="122" t="s">
        <v>15</v>
      </c>
      <c r="K13" s="123"/>
      <c r="L13" s="78">
        <v>2570.7750000000001</v>
      </c>
      <c r="M13" s="26">
        <v>2861.674</v>
      </c>
      <c r="N13" s="26">
        <v>2861.674</v>
      </c>
      <c r="O13" s="79">
        <f>IF(ISERROR(M13/L13-1),0,(M13/L13-1))</f>
        <v>0.11315614941019736</v>
      </c>
      <c r="P13" s="78">
        <v>123.914</v>
      </c>
      <c r="Q13" s="26">
        <v>432.34699999999998</v>
      </c>
      <c r="R13" s="26">
        <f>N13-L13</f>
        <v>290.89899999999989</v>
      </c>
      <c r="S13" s="79">
        <f>IF(ISERROR(Q13/P13-1),0,(Q13/P13-1))</f>
        <v>2.4890892070306823</v>
      </c>
      <c r="T13" s="75">
        <f>L13/L14</f>
        <v>0.5721300858604067</v>
      </c>
      <c r="U13" s="25">
        <f>M13/M14</f>
        <v>0.49464334606438914</v>
      </c>
      <c r="V13" s="25">
        <f>P13/P14</f>
        <v>0.16169606401344577</v>
      </c>
      <c r="W13" s="79">
        <f>Q13/Q14</f>
        <v>0.24291886728845938</v>
      </c>
    </row>
    <row r="14" spans="1:23" ht="15.75" x14ac:dyDescent="0.25">
      <c r="J14" s="116" t="s">
        <v>19</v>
      </c>
      <c r="K14" s="117"/>
      <c r="L14" s="80">
        <f>SUM(L12:L13)</f>
        <v>4493.34</v>
      </c>
      <c r="M14" s="81">
        <f>SUM(M12:M13)</f>
        <v>5785.3279999999995</v>
      </c>
      <c r="N14" s="81">
        <f>SUM(N12:N13)</f>
        <v>5785.3279999999995</v>
      </c>
      <c r="O14" s="82">
        <f>IF(ISERROR(M14/L14-1),0,(M14/L14-1))</f>
        <v>0.28753399475668417</v>
      </c>
      <c r="P14" s="80">
        <f>SUM(P12:P13)</f>
        <v>766.33899999999994</v>
      </c>
      <c r="Q14" s="81">
        <f>SUM(Q12:Q13)</f>
        <v>1779.8</v>
      </c>
      <c r="R14" s="81">
        <f>N14-L14</f>
        <v>1291.9879999999994</v>
      </c>
      <c r="S14" s="82">
        <f>IF(ISERROR(Q14/P14-1),0,(Q14/P14-1))</f>
        <v>1.3224708647217485</v>
      </c>
      <c r="T14" s="21"/>
      <c r="U14" s="1"/>
    </row>
  </sheetData>
  <mergeCells count="14">
    <mergeCell ref="V10:W10"/>
    <mergeCell ref="L9:W9"/>
    <mergeCell ref="J10:K11"/>
    <mergeCell ref="J14:K14"/>
    <mergeCell ref="L10:O10"/>
    <mergeCell ref="P10:S10"/>
    <mergeCell ref="J12:K12"/>
    <mergeCell ref="J13:K13"/>
    <mergeCell ref="T10:U10"/>
    <mergeCell ref="C1:H1"/>
    <mergeCell ref="A2:B2"/>
    <mergeCell ref="A3:B3"/>
    <mergeCell ref="A4:B4"/>
    <mergeCell ref="A5:B5"/>
  </mergeCells>
  <conditionalFormatting sqref="T14 T12:U13">
    <cfRule type="cellIs" dxfId="9" priority="7" stopIfTrue="1" operator="greaterThan">
      <formula>0</formula>
    </cfRule>
    <cfRule type="cellIs" dxfId="8" priority="8" stopIfTrue="1" operator="lessThan">
      <formula>0</formula>
    </cfRule>
  </conditionalFormatting>
  <conditionalFormatting sqref="F5:G5 F3:H4">
    <cfRule type="cellIs" dxfId="7" priority="9" stopIfTrue="1" operator="greaterThan">
      <formula>0</formula>
    </cfRule>
    <cfRule type="cellIs" dxfId="6" priority="10" stopIfTrue="1" operator="lessThan">
      <formula>0</formula>
    </cfRule>
  </conditionalFormatting>
  <conditionalFormatting sqref="O12:O14">
    <cfRule type="cellIs" dxfId="5" priority="5" stopIfTrue="1" operator="greaterThan">
      <formula>0</formula>
    </cfRule>
    <cfRule type="cellIs" dxfId="4" priority="6" stopIfTrue="1" operator="lessThan">
      <formula>0</formula>
    </cfRule>
  </conditionalFormatting>
  <conditionalFormatting sqref="S12:S14">
    <cfRule type="cellIs" dxfId="3" priority="3" stopIfTrue="1" operator="greaterThan">
      <formula>0</formula>
    </cfRule>
    <cfRule type="cellIs" dxfId="2" priority="4" stopIfTrue="1" operator="lessThan">
      <formula>0</formula>
    </cfRule>
  </conditionalFormatting>
  <conditionalFormatting sqref="V12:W13">
    <cfRule type="cellIs" dxfId="1" priority="1" stopIfTrue="1" operator="greaterThan">
      <formula>0</formula>
    </cfRule>
    <cfRule type="cellIs" dxfId="0" priority="2" stopIfTrue="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3"/>
  <sheetViews>
    <sheetView workbookViewId="0">
      <selection activeCell="A38" sqref="A38:J39"/>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18" t="s">
        <v>83</v>
      </c>
    </row>
    <row r="3" spans="1:10" x14ac:dyDescent="0.25"/>
    <row r="4" spans="1:10" x14ac:dyDescent="0.25"/>
    <row r="5" spans="1:10" x14ac:dyDescent="0.25"/>
    <row r="6" spans="1:10" ht="21" x14ac:dyDescent="0.25">
      <c r="A6" s="126" t="s">
        <v>18</v>
      </c>
      <c r="B6" s="127"/>
      <c r="C6" s="127"/>
      <c r="D6" s="127"/>
      <c r="E6" s="127"/>
      <c r="F6" s="127"/>
      <c r="G6" s="127"/>
      <c r="H6" s="127"/>
      <c r="I6" s="127"/>
      <c r="J6" s="128"/>
    </row>
    <row r="7" spans="1:10" x14ac:dyDescent="0.25"/>
    <row r="8" spans="1:10" s="19" customFormat="1" ht="36" customHeight="1" x14ac:dyDescent="0.25">
      <c r="A8" s="129" t="s">
        <v>73</v>
      </c>
      <c r="B8" s="129"/>
      <c r="C8" s="129"/>
      <c r="D8" s="129"/>
      <c r="E8" s="129"/>
      <c r="F8" s="129"/>
      <c r="G8" s="129"/>
      <c r="H8" s="129"/>
      <c r="I8" s="129"/>
      <c r="J8" s="129"/>
    </row>
    <row r="9" spans="1:10" ht="6" customHeight="1" x14ac:dyDescent="0.25"/>
    <row r="10" spans="1:10" ht="0.75" customHeight="1" x14ac:dyDescent="0.25"/>
    <row r="11" spans="1:10" ht="10.5" customHeight="1" x14ac:dyDescent="0.25">
      <c r="A11" s="20"/>
      <c r="B11" s="20"/>
      <c r="C11" s="20"/>
      <c r="D11" s="20"/>
      <c r="E11" s="20"/>
      <c r="F11" s="20"/>
      <c r="G11" s="20"/>
      <c r="H11" s="20"/>
      <c r="I11" s="20"/>
      <c r="J11" s="20"/>
    </row>
    <row r="12" spans="1:10" ht="19.5" customHeight="1" x14ac:dyDescent="0.25">
      <c r="A12" s="129" t="s">
        <v>74</v>
      </c>
      <c r="B12" s="129"/>
      <c r="C12" s="129"/>
      <c r="D12" s="129"/>
      <c r="E12" s="129"/>
      <c r="F12" s="129"/>
      <c r="G12" s="129"/>
      <c r="H12" s="129"/>
      <c r="I12" s="129"/>
      <c r="J12" s="129"/>
    </row>
    <row r="13" spans="1:10" ht="19.5" customHeight="1" x14ac:dyDescent="0.25">
      <c r="A13" s="89"/>
      <c r="B13" s="89"/>
      <c r="C13" s="89"/>
      <c r="D13" s="89"/>
      <c r="E13" s="89"/>
      <c r="F13" s="89"/>
      <c r="G13" s="89"/>
      <c r="H13" s="89"/>
      <c r="I13" s="89"/>
      <c r="J13" s="89"/>
    </row>
    <row r="14" spans="1:10" ht="19.5" customHeight="1" x14ac:dyDescent="0.25">
      <c r="A14" s="129" t="s">
        <v>75</v>
      </c>
      <c r="B14" s="129"/>
      <c r="C14" s="129"/>
      <c r="D14" s="129"/>
      <c r="E14" s="129"/>
      <c r="F14" s="129"/>
      <c r="G14" s="129"/>
      <c r="H14" s="129"/>
      <c r="I14" s="129"/>
      <c r="J14" s="129"/>
    </row>
    <row r="15" spans="1:10" ht="19.5" customHeight="1" x14ac:dyDescent="0.25">
      <c r="A15" s="89"/>
      <c r="B15" s="89"/>
      <c r="C15" s="89"/>
      <c r="D15" s="89"/>
      <c r="E15" s="89"/>
      <c r="F15" s="89"/>
      <c r="G15" s="89"/>
      <c r="H15" s="89"/>
      <c r="I15" s="89"/>
      <c r="J15" s="89"/>
    </row>
    <row r="16" spans="1:10" ht="51.75" customHeight="1" x14ac:dyDescent="0.25">
      <c r="A16" s="129" t="s">
        <v>76</v>
      </c>
      <c r="B16" s="129"/>
      <c r="C16" s="129"/>
      <c r="D16" s="129"/>
      <c r="E16" s="129"/>
      <c r="F16" s="129"/>
      <c r="G16" s="129"/>
      <c r="H16" s="129"/>
      <c r="I16" s="129"/>
      <c r="J16" s="129"/>
    </row>
    <row r="17" spans="1:10" ht="15.75" hidden="1" x14ac:dyDescent="0.25">
      <c r="A17" s="20"/>
      <c r="B17" s="20"/>
      <c r="C17" s="20"/>
      <c r="D17" s="20"/>
      <c r="E17" s="20"/>
      <c r="F17" s="20"/>
      <c r="G17" s="20"/>
      <c r="H17" s="20"/>
      <c r="I17" s="20"/>
      <c r="J17" s="20"/>
    </row>
    <row r="18" spans="1:10" ht="1.5" customHeight="1" x14ac:dyDescent="0.25">
      <c r="A18" s="20"/>
      <c r="B18" s="20"/>
      <c r="C18" s="20"/>
      <c r="D18" s="20"/>
      <c r="E18" s="20"/>
      <c r="F18" s="20"/>
      <c r="G18" s="20"/>
      <c r="H18" s="20"/>
      <c r="I18" s="20"/>
      <c r="J18" s="20"/>
    </row>
    <row r="19" spans="1:10" ht="15.75" hidden="1" x14ac:dyDescent="0.25">
      <c r="A19" s="20"/>
      <c r="B19" s="20"/>
      <c r="C19" s="20"/>
      <c r="D19" s="20"/>
      <c r="E19" s="20"/>
      <c r="F19" s="20"/>
      <c r="G19" s="20"/>
      <c r="H19" s="20"/>
      <c r="I19" s="20"/>
      <c r="J19" s="20"/>
    </row>
    <row r="20" spans="1:10" ht="15.75" hidden="1" x14ac:dyDescent="0.25">
      <c r="A20" s="20"/>
      <c r="B20" s="20"/>
      <c r="C20" s="20"/>
      <c r="D20" s="20"/>
      <c r="E20" s="20"/>
      <c r="F20" s="20"/>
      <c r="G20" s="20"/>
      <c r="H20" s="20"/>
      <c r="I20" s="20"/>
      <c r="J20" s="20"/>
    </row>
    <row r="21" spans="1:10" ht="15.75" x14ac:dyDescent="0.25">
      <c r="A21" s="20"/>
      <c r="B21" s="20"/>
      <c r="C21" s="20"/>
      <c r="D21" s="20"/>
      <c r="E21" s="20"/>
      <c r="F21" s="20"/>
      <c r="G21" s="20"/>
      <c r="H21" s="20"/>
      <c r="I21" s="20"/>
      <c r="J21" s="20"/>
    </row>
    <row r="22" spans="1:10" s="22" customFormat="1" ht="34.5" customHeight="1" x14ac:dyDescent="0.25">
      <c r="A22" s="130" t="s">
        <v>77</v>
      </c>
      <c r="B22" s="130"/>
      <c r="C22" s="130"/>
      <c r="D22" s="130"/>
      <c r="E22" s="130"/>
      <c r="F22" s="130"/>
      <c r="G22" s="130"/>
      <c r="H22" s="130"/>
      <c r="I22" s="130"/>
      <c r="J22" s="130"/>
    </row>
    <row r="23" spans="1:10" ht="15.75" hidden="1" x14ac:dyDescent="0.25">
      <c r="A23" s="20"/>
      <c r="B23" s="20"/>
      <c r="C23" s="20"/>
      <c r="D23" s="20"/>
      <c r="E23" s="20"/>
      <c r="F23" s="20"/>
      <c r="G23" s="20"/>
      <c r="H23" s="20"/>
      <c r="I23" s="20"/>
      <c r="J23" s="20"/>
    </row>
    <row r="24" spans="1:10" ht="15.75" x14ac:dyDescent="0.25">
      <c r="A24" s="20"/>
      <c r="B24" s="20"/>
      <c r="C24" s="20"/>
      <c r="D24" s="20"/>
      <c r="E24" s="20"/>
      <c r="F24" s="20"/>
      <c r="G24" s="20"/>
      <c r="H24" s="20"/>
      <c r="I24" s="20"/>
      <c r="J24" s="20"/>
    </row>
    <row r="25" spans="1:10" ht="42.75" customHeight="1" x14ac:dyDescent="0.25">
      <c r="A25" s="129" t="s">
        <v>78</v>
      </c>
      <c r="B25" s="129"/>
      <c r="C25" s="129"/>
      <c r="D25" s="129"/>
      <c r="E25" s="129"/>
      <c r="F25" s="129"/>
      <c r="G25" s="129"/>
      <c r="H25" s="129"/>
      <c r="I25" s="129"/>
      <c r="J25" s="129"/>
    </row>
    <row r="26" spans="1:10" ht="5.25" hidden="1" customHeight="1" x14ac:dyDescent="0.25">
      <c r="A26" s="20"/>
      <c r="B26" s="20"/>
      <c r="C26" s="20"/>
      <c r="D26" s="20"/>
      <c r="E26" s="20"/>
      <c r="F26" s="20"/>
      <c r="G26" s="20"/>
      <c r="H26" s="20"/>
      <c r="I26" s="20"/>
      <c r="J26" s="20"/>
    </row>
    <row r="27" spans="1:10" ht="18.75" customHeight="1" x14ac:dyDescent="0.25">
      <c r="A27" s="20"/>
      <c r="B27" s="20"/>
      <c r="C27" s="20"/>
      <c r="D27" s="20"/>
      <c r="E27" s="20"/>
      <c r="F27" s="20"/>
      <c r="G27" s="20"/>
      <c r="H27" s="20"/>
      <c r="I27" s="20"/>
      <c r="J27" s="20"/>
    </row>
    <row r="28" spans="1:10" ht="35.25" customHeight="1" x14ac:dyDescent="0.25">
      <c r="A28" s="129" t="s">
        <v>79</v>
      </c>
      <c r="B28" s="129"/>
      <c r="C28" s="129"/>
      <c r="D28" s="129"/>
      <c r="E28" s="129"/>
      <c r="F28" s="129"/>
      <c r="G28" s="129"/>
      <c r="H28" s="129"/>
      <c r="I28" s="129"/>
      <c r="J28" s="129"/>
    </row>
    <row r="29" spans="1:10" ht="16.5" hidden="1" customHeight="1" x14ac:dyDescent="0.25">
      <c r="A29" s="20"/>
      <c r="B29" s="20"/>
      <c r="C29" s="20"/>
      <c r="D29" s="20"/>
      <c r="E29" s="20"/>
      <c r="F29" s="20"/>
      <c r="G29" s="20"/>
      <c r="H29" s="20"/>
      <c r="I29" s="20"/>
      <c r="J29" s="20"/>
    </row>
    <row r="30" spans="1:10" ht="16.5" customHeight="1" x14ac:dyDescent="0.25">
      <c r="A30" s="20"/>
      <c r="B30" s="20"/>
      <c r="C30" s="20"/>
      <c r="D30" s="20"/>
      <c r="E30" s="20"/>
      <c r="F30" s="20"/>
      <c r="G30" s="20"/>
      <c r="H30" s="20"/>
      <c r="I30" s="20"/>
      <c r="J30" s="20"/>
    </row>
    <row r="31" spans="1:10" ht="36.75" customHeight="1" x14ac:dyDescent="0.25">
      <c r="A31" s="129" t="s">
        <v>80</v>
      </c>
      <c r="B31" s="129"/>
      <c r="C31" s="129"/>
      <c r="D31" s="129"/>
      <c r="E31" s="129"/>
      <c r="F31" s="129"/>
      <c r="G31" s="129"/>
      <c r="H31" s="129"/>
      <c r="I31" s="129"/>
      <c r="J31" s="129"/>
    </row>
    <row r="32" spans="1:10" ht="12.75" customHeight="1" x14ac:dyDescent="0.25"/>
    <row r="33" spans="1:10" ht="15.75" x14ac:dyDescent="0.25">
      <c r="A33" s="131" t="s">
        <v>81</v>
      </c>
      <c r="B33" s="131"/>
      <c r="C33" s="131"/>
      <c r="D33" s="131"/>
      <c r="E33" s="131"/>
      <c r="F33" s="131"/>
      <c r="G33" s="131"/>
      <c r="H33" s="131"/>
      <c r="I33" s="131"/>
      <c r="J33" s="131"/>
    </row>
    <row r="34" spans="1:10" ht="15.75" x14ac:dyDescent="0.25">
      <c r="A34" s="90"/>
      <c r="B34" s="90"/>
      <c r="C34" s="90"/>
      <c r="D34" s="90"/>
      <c r="E34" s="90"/>
      <c r="F34" s="90"/>
      <c r="G34" s="90"/>
      <c r="H34" s="90"/>
      <c r="I34" s="90"/>
      <c r="J34" s="90"/>
    </row>
    <row r="35" spans="1:10" ht="57.75" customHeight="1" x14ac:dyDescent="0.25">
      <c r="A35" s="132" t="s">
        <v>82</v>
      </c>
      <c r="B35" s="131"/>
      <c r="C35" s="131"/>
      <c r="D35" s="131"/>
      <c r="E35" s="131"/>
      <c r="F35" s="131"/>
      <c r="G35" s="131"/>
      <c r="H35" s="131"/>
      <c r="I35" s="131"/>
      <c r="J35" s="131"/>
    </row>
    <row r="36" spans="1:10" x14ac:dyDescent="0.25"/>
    <row r="38" spans="1:10" ht="15" customHeight="1" x14ac:dyDescent="0.25">
      <c r="A38" s="125"/>
      <c r="B38" s="125"/>
      <c r="C38" s="125"/>
      <c r="D38" s="125"/>
      <c r="E38" s="125"/>
      <c r="F38" s="125"/>
      <c r="G38" s="125"/>
      <c r="H38" s="125"/>
      <c r="I38" s="125"/>
      <c r="J38" s="125"/>
    </row>
    <row r="39" spans="1:10" ht="15" customHeight="1" x14ac:dyDescent="0.25">
      <c r="A39" s="125"/>
      <c r="B39" s="125"/>
      <c r="C39" s="125"/>
      <c r="D39" s="125"/>
      <c r="E39" s="125"/>
      <c r="F39" s="125"/>
      <c r="G39" s="125"/>
      <c r="H39" s="125"/>
      <c r="I39" s="125"/>
      <c r="J39" s="125"/>
    </row>
    <row r="40" spans="1:10" ht="15" customHeight="1" x14ac:dyDescent="0.25"/>
    <row r="41" spans="1:10" ht="15" customHeight="1" x14ac:dyDescent="0.25"/>
    <row r="42" spans="1:10" ht="15" customHeight="1" x14ac:dyDescent="0.25"/>
    <row r="43" spans="1:10" ht="15" customHeight="1" x14ac:dyDescent="0.25"/>
    <row r="44" spans="1:10" ht="15" customHeight="1" x14ac:dyDescent="0.25"/>
    <row r="45" spans="1:10" ht="15" customHeight="1" x14ac:dyDescent="0.25"/>
    <row r="46" spans="1:10" ht="15" customHeight="1" x14ac:dyDescent="0.25"/>
    <row r="47" spans="1:10" ht="15" customHeight="1" x14ac:dyDescent="0.25"/>
    <row r="48" spans="1:10"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12">
    <mergeCell ref="A38:J39"/>
    <mergeCell ref="A6:J6"/>
    <mergeCell ref="A8:J8"/>
    <mergeCell ref="A12:J12"/>
    <mergeCell ref="A14:J14"/>
    <mergeCell ref="A16:J16"/>
    <mergeCell ref="A22:J22"/>
    <mergeCell ref="A25:J25"/>
    <mergeCell ref="A28:J28"/>
    <mergeCell ref="A31:J31"/>
    <mergeCell ref="A33:J33"/>
    <mergeCell ref="A35:J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3E089C-1495-477D-8623-26B22840CA4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Indicateurs mensuels </vt:lpstr>
      <vt:lpstr>Agents Enrégistrés</vt:lpstr>
      <vt:lpstr>Agents Actifs</vt:lpstr>
      <vt:lpstr>Abonnés Enrégistrés</vt:lpstr>
      <vt:lpstr>Abonnés Actifs</vt:lpstr>
      <vt:lpstr>Revenus</vt:lpstr>
      <vt:lpstr>Feuil1</vt:lpstr>
      <vt:lpstr>Définitions de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2022-01-18T08:58:18Z</dcterms:modified>
</cp:coreProperties>
</file>